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llingdon.sharepoint.com/sites/Finance/Shared Documents/Fininfo/Bursars/Payroll Info - all schools/Weeks per year/"/>
    </mc:Choice>
  </mc:AlternateContent>
  <xr:revisionPtr revIDLastSave="145" documentId="8_{B5A189DC-7659-4961-B3C9-26F1BE0BC4A4}" xr6:coauthVersionLast="47" xr6:coauthVersionMax="47" xr10:uidLastSave="{97CDCE84-A1EC-446C-B02D-3943BC08F2A3}"/>
  <bookViews>
    <workbookView xWindow="-120" yWindow="-120" windowWidth="29040" windowHeight="15840" activeTab="1" xr2:uid="{00000000-000D-0000-FFFF-FFFF00000000}"/>
  </bookViews>
  <sheets>
    <sheet name="Weeks per Year" sheetId="1" r:id="rId1"/>
    <sheet name="Salaries" sheetId="2" r:id="rId2"/>
    <sheet name="Training days" sheetId="3" r:id="rId3"/>
  </sheets>
  <definedNames>
    <definedName name="_xlnm.Print_Area" localSheetId="1">Salaries!$A$1:$L$39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 l="1"/>
  <c r="E13" i="3"/>
  <c r="F13" i="3"/>
  <c r="G13" i="3"/>
  <c r="H13" i="3"/>
  <c r="I13" i="3"/>
  <c r="J13" i="3"/>
  <c r="K13" i="3"/>
  <c r="L13" i="3"/>
  <c r="M13" i="3"/>
  <c r="C13" i="3"/>
  <c r="D12" i="3"/>
  <c r="E12" i="3"/>
  <c r="F12" i="3"/>
  <c r="G12" i="3"/>
  <c r="H12" i="3"/>
  <c r="I12" i="3"/>
  <c r="J12" i="3"/>
  <c r="K12" i="3"/>
  <c r="L12" i="3"/>
  <c r="M12" i="3"/>
  <c r="C12" i="3"/>
  <c r="D10" i="3"/>
  <c r="E10" i="3"/>
  <c r="F10" i="3"/>
  <c r="G10" i="3"/>
  <c r="H10" i="3"/>
  <c r="I10" i="3"/>
  <c r="J10" i="3"/>
  <c r="K10" i="3"/>
  <c r="L10" i="3"/>
  <c r="M10" i="3"/>
  <c r="N10" i="3"/>
  <c r="C10" i="3"/>
  <c r="D9" i="3"/>
  <c r="E9" i="3"/>
  <c r="F9" i="3"/>
  <c r="G9" i="3"/>
  <c r="H9" i="3"/>
  <c r="I9" i="3"/>
  <c r="J9" i="3"/>
  <c r="K9" i="3"/>
  <c r="L9" i="3"/>
  <c r="M9" i="3"/>
  <c r="N9" i="3"/>
  <c r="C9" i="3"/>
  <c r="J7" i="3"/>
  <c r="K7" i="3"/>
  <c r="L7" i="3"/>
  <c r="M7" i="3"/>
  <c r="N7" i="3"/>
  <c r="I7" i="3"/>
  <c r="D7" i="3"/>
  <c r="E7" i="3"/>
  <c r="F7" i="3"/>
  <c r="G7" i="3"/>
  <c r="H7" i="3"/>
  <c r="C7" i="3"/>
  <c r="J6" i="3"/>
  <c r="K6" i="3"/>
  <c r="L6" i="3"/>
  <c r="M6" i="3"/>
  <c r="N6" i="3"/>
  <c r="O6" i="3"/>
  <c r="I6" i="3"/>
  <c r="D6" i="3"/>
  <c r="E6" i="3"/>
  <c r="F6" i="3"/>
  <c r="G6" i="3"/>
  <c r="H6" i="3"/>
  <c r="C6" i="3"/>
  <c r="D13" i="1"/>
  <c r="E13" i="1"/>
  <c r="F13" i="1"/>
  <c r="G13" i="1"/>
  <c r="H13" i="1"/>
  <c r="C13" i="1"/>
  <c r="D12" i="1"/>
  <c r="E12" i="1"/>
  <c r="F12" i="1"/>
  <c r="G12" i="1"/>
  <c r="H12" i="1"/>
  <c r="C12" i="1"/>
  <c r="D10" i="1"/>
  <c r="E10" i="1"/>
  <c r="F10" i="1"/>
  <c r="G10" i="1"/>
  <c r="H10" i="1"/>
  <c r="I10" i="1"/>
  <c r="C10" i="1"/>
  <c r="D9" i="1"/>
  <c r="E9" i="1"/>
  <c r="F9" i="1"/>
  <c r="G9" i="1"/>
  <c r="H9" i="1"/>
  <c r="I9" i="1"/>
  <c r="C9" i="1"/>
  <c r="D7" i="1"/>
  <c r="E7" i="1"/>
  <c r="F7" i="1"/>
  <c r="G7" i="1"/>
  <c r="H7" i="1"/>
  <c r="I7" i="1"/>
  <c r="C7" i="1"/>
  <c r="D6" i="1"/>
  <c r="E6" i="1"/>
  <c r="F6" i="1"/>
  <c r="G6" i="1"/>
  <c r="H6" i="1"/>
  <c r="I6" i="1"/>
  <c r="J6" i="1"/>
  <c r="C6" i="1"/>
  <c r="C16" i="3"/>
  <c r="C17" i="1"/>
</calcChain>
</file>

<file path=xl/sharedStrings.xml><?xml version="1.0" encoding="utf-8"?>
<sst xmlns="http://schemas.openxmlformats.org/spreadsheetml/2006/main" count="129" uniqueCount="71">
  <si>
    <t>(based on 52.143 weeks per year service term)</t>
  </si>
  <si>
    <t>WEEKS WORKED</t>
  </si>
  <si>
    <t>SCALE POINTS</t>
  </si>
  <si>
    <t>Less than 5 years service</t>
  </si>
  <si>
    <t>1 to 15</t>
  </si>
  <si>
    <t>18 to 33</t>
  </si>
  <si>
    <t>Over 5 years service</t>
  </si>
  <si>
    <t>Less than 10 years service</t>
  </si>
  <si>
    <t>34 and above</t>
  </si>
  <si>
    <t>Over 10 years service</t>
  </si>
  <si>
    <t>52.143 X 36 hours</t>
  </si>
  <si>
    <t>Salaries</t>
  </si>
  <si>
    <t>Salary Scales</t>
  </si>
  <si>
    <t>More than 5 years service</t>
  </si>
  <si>
    <t>Annual Leave (inc. BHs)</t>
  </si>
  <si>
    <t>Weeks per Year</t>
  </si>
  <si>
    <t>52 weeks</t>
  </si>
  <si>
    <t>Leave entitlement</t>
  </si>
  <si>
    <t>Full time working weeks (a)</t>
  </si>
  <si>
    <t>Working hours (b)</t>
  </si>
  <si>
    <t>36 hours per week</t>
  </si>
  <si>
    <t>Full time hours (a) x (b)</t>
  </si>
  <si>
    <t>SCP 18 - 33</t>
  </si>
  <si>
    <t>More than 10 years service</t>
  </si>
  <si>
    <t>POB</t>
  </si>
  <si>
    <t>(Point 34 and above)</t>
  </si>
  <si>
    <t>WEEKS PER YEAR FOR INPUTTING CONTRACTS  - PERSONNEL 7 &amp; FPS</t>
  </si>
  <si>
    <t>38 + 1 day</t>
  </si>
  <si>
    <t>38 + 2 days</t>
  </si>
  <si>
    <t>38 + 2 1/2 days</t>
  </si>
  <si>
    <t>38 + 3 days</t>
  </si>
  <si>
    <t>38 + 4 days</t>
  </si>
  <si>
    <t>Scales 1 to 5</t>
  </si>
  <si>
    <t>SCP 1 - 15</t>
  </si>
  <si>
    <t>Scale 6 to POA</t>
  </si>
  <si>
    <r>
      <t xml:space="preserve">Annual leave for main grade staff </t>
    </r>
    <r>
      <rPr>
        <b/>
        <sz val="11"/>
        <color rgb="FF000000"/>
        <rFont val="Arial"/>
        <family val="2"/>
      </rPr>
      <t xml:space="preserve">Salary scale </t>
    </r>
  </si>
  <si>
    <t xml:space="preserve">(spinal column points) </t>
  </si>
  <si>
    <t xml:space="preserve">Up to 5 years’ continuous service </t>
  </si>
  <si>
    <t xml:space="preserve">After 5 years’ continuous service </t>
  </si>
  <si>
    <t xml:space="preserve">After 10 years’ continuous service </t>
  </si>
  <si>
    <t xml:space="preserve">Up to 15 </t>
  </si>
  <si>
    <t xml:space="preserve">18-33 </t>
  </si>
  <si>
    <t xml:space="preserve">34+ </t>
  </si>
  <si>
    <t>WEEKS PER YEAR FOR INPUTTING CONTRACTS  - PERSONNEL 7 &amp; SBS</t>
  </si>
  <si>
    <t xml:space="preserve">N.B. Additional Bank Holiday in 2023/24 for Coronation but figures revert back </t>
  </si>
  <si>
    <t>in 2024-25 onwards so no change made</t>
  </si>
  <si>
    <t>34 days (6.8 weeks)</t>
  </si>
  <si>
    <t>6.8 weeks</t>
  </si>
  <si>
    <t>45.2 weeks</t>
  </si>
  <si>
    <t>1627.2 hours per year</t>
  </si>
  <si>
    <t>37 days (7.4 weeks)</t>
  </si>
  <si>
    <t>7.4 weeks</t>
  </si>
  <si>
    <t>44.6 weeks</t>
  </si>
  <si>
    <t>1605.6 hours per year</t>
  </si>
  <si>
    <t>40 days (8 weeks)</t>
  </si>
  <si>
    <t>8 weeks</t>
  </si>
  <si>
    <t>44 weeks</t>
  </si>
  <si>
    <t>1584 hours per year</t>
  </si>
  <si>
    <t>42 days (8.4 weeks)</t>
  </si>
  <si>
    <t>8.4 weeks</t>
  </si>
  <si>
    <t>43.6 weeks</t>
  </si>
  <si>
    <t>45 days (9 weeks)</t>
  </si>
  <si>
    <t>9 weeks</t>
  </si>
  <si>
    <t>43 weeks</t>
  </si>
  <si>
    <t>1548 hours per year</t>
  </si>
  <si>
    <t>Conditions of Service handbook April 2023</t>
  </si>
  <si>
    <t>Full time hours per year</t>
  </si>
  <si>
    <t>1569.6 hours per year</t>
  </si>
  <si>
    <t>SUMMARY</t>
  </si>
  <si>
    <t>8 Bank holidays in a year</t>
  </si>
  <si>
    <t>The Intranet - Conditions of Service Handbook.pdf - All Documents (sharepoint.com)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</si>
</sst>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2" fontId="3" fillId="0" borderId="0" xfId="0" applyNumberFormat="1" applyFont="1"/>
    <xf numFmtId="0" fontId="1" fillId="0" borderId="4" xfId="0" applyFont="1" applyBorder="1" applyAlignment="1">
      <alignment wrapText="1"/>
    </xf>
    <xf numFmtId="0" fontId="2" fillId="2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2" fontId="3" fillId="4" borderId="0" xfId="0" applyNumberFormat="1" applyFont="1" applyFill="1"/>
    <xf numFmtId="2" fontId="3" fillId="4" borderId="7" xfId="0" applyNumberFormat="1" applyFont="1" applyFill="1" applyBorder="1"/>
    <xf numFmtId="2" fontId="3" fillId="4" borderId="8" xfId="0" applyNumberFormat="1" applyFont="1" applyFill="1" applyBorder="1"/>
    <xf numFmtId="2" fontId="3" fillId="4" borderId="9" xfId="0" applyNumberFormat="1" applyFont="1" applyFill="1" applyBorder="1"/>
    <xf numFmtId="2" fontId="3" fillId="4" borderId="10" xfId="0" applyNumberFormat="1" applyFont="1" applyFill="1" applyBorder="1"/>
    <xf numFmtId="0" fontId="0" fillId="5" borderId="0" xfId="0" applyFill="1"/>
    <xf numFmtId="0" fontId="5" fillId="0" borderId="0" xfId="0" applyFont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6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0" borderId="14" xfId="0" applyFont="1" applyBorder="1"/>
    <xf numFmtId="0" fontId="7" fillId="6" borderId="14" xfId="0" applyFont="1" applyFill="1" applyBorder="1"/>
    <xf numFmtId="0" fontId="7" fillId="0" borderId="0" xfId="0" applyFont="1"/>
    <xf numFmtId="0" fontId="6" fillId="6" borderId="15" xfId="0" applyFont="1" applyFill="1" applyBorder="1"/>
    <xf numFmtId="0" fontId="6" fillId="6" borderId="16" xfId="0" applyFont="1" applyFill="1" applyBorder="1"/>
    <xf numFmtId="0" fontId="8" fillId="0" borderId="15" xfId="0" applyFont="1" applyBorder="1"/>
    <xf numFmtId="0" fontId="8" fillId="0" borderId="16" xfId="0" applyFont="1" applyBorder="1"/>
    <xf numFmtId="0" fontId="2" fillId="0" borderId="2" xfId="0" applyFont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0" borderId="0" xfId="0" applyFont="1" applyAlignment="1">
      <alignment wrapText="1"/>
    </xf>
    <xf numFmtId="2" fontId="3" fillId="4" borderId="7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2" fontId="3" fillId="4" borderId="23" xfId="0" applyNumberFormat="1" applyFont="1" applyFill="1" applyBorder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/>
    <xf numFmtId="2" fontId="3" fillId="4" borderId="23" xfId="0" applyNumberFormat="1" applyFont="1" applyFill="1" applyBorder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Fill="1" applyBorder="1"/>
    <xf numFmtId="0" fontId="6" fillId="0" borderId="0" xfId="0" applyFont="1" applyFill="1" applyBorder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../../../docsHR/Forms/AllItems.aspx?id=%2FdocsHR%2FRecruitment%20and%20selection%2FConditions%20of%20service%2FConditions%20of%20Service%20Handbook%2Epdf&amp;parent=%2FdocsHR%2FRecruitment%20and%20selection%2FConditions%20of%20servic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workbookViewId="0">
      <selection activeCell="C29" sqref="C29"/>
    </sheetView>
  </sheetViews>
  <sheetFormatPr defaultRowHeight="12.75" x14ac:dyDescent="0.2"/>
  <cols>
    <col min="1" max="1" width="30.85546875" bestFit="1" customWidth="1"/>
    <col min="2" max="2" width="15.7109375" customWidth="1"/>
  </cols>
  <sheetData>
    <row r="1" spans="1:10" ht="15.75" x14ac:dyDescent="0.25">
      <c r="A1" s="1" t="s">
        <v>43</v>
      </c>
    </row>
    <row r="2" spans="1:10" x14ac:dyDescent="0.2">
      <c r="A2" s="16" t="s">
        <v>0</v>
      </c>
      <c r="B2" s="16"/>
    </row>
    <row r="3" spans="1:10" ht="13.5" thickBot="1" x14ac:dyDescent="0.25"/>
    <row r="4" spans="1:10" ht="23.25" customHeight="1" thickBot="1" x14ac:dyDescent="0.3">
      <c r="C4" s="2" t="s">
        <v>1</v>
      </c>
      <c r="D4" s="3"/>
      <c r="E4" s="3"/>
      <c r="F4" s="3"/>
      <c r="G4" s="3"/>
      <c r="H4" s="3"/>
      <c r="I4" s="3"/>
      <c r="J4" s="4"/>
    </row>
    <row r="5" spans="1:10" ht="39" customHeight="1" thickBot="1" x14ac:dyDescent="0.3">
      <c r="B5" s="7" t="s">
        <v>2</v>
      </c>
      <c r="C5" s="8">
        <v>38</v>
      </c>
      <c r="D5" s="8">
        <v>39</v>
      </c>
      <c r="E5" s="8">
        <v>40</v>
      </c>
      <c r="F5" s="8">
        <v>41</v>
      </c>
      <c r="G5" s="8">
        <v>42</v>
      </c>
      <c r="H5" s="8">
        <v>43</v>
      </c>
      <c r="I5" s="8">
        <v>44</v>
      </c>
      <c r="J5" s="8">
        <v>45</v>
      </c>
    </row>
    <row r="6" spans="1:10" ht="15.75" x14ac:dyDescent="0.25">
      <c r="A6" s="1" t="s">
        <v>3</v>
      </c>
      <c r="B6" s="9" t="s">
        <v>4</v>
      </c>
      <c r="C6" s="13">
        <f>1877.148/Salaries!$B$47*C5</f>
        <v>43.837035398230086</v>
      </c>
      <c r="D6" s="13">
        <f>1877.148/Salaries!$B$47*D5</f>
        <v>44.990641592920348</v>
      </c>
      <c r="E6" s="13">
        <f>1877.148/Salaries!$B$47*E5</f>
        <v>46.144247787610617</v>
      </c>
      <c r="F6" s="13">
        <f>1877.148/Salaries!$B$47*F5</f>
        <v>47.297853982300879</v>
      </c>
      <c r="G6" s="13">
        <f>1877.148/Salaries!$B$47*G5</f>
        <v>48.451460176991148</v>
      </c>
      <c r="H6" s="13">
        <f>1877.148/Salaries!$B$47*H5</f>
        <v>49.60506637168141</v>
      </c>
      <c r="I6" s="13">
        <f>1877.148/Salaries!$B$47*I5</f>
        <v>50.758672566371679</v>
      </c>
      <c r="J6" s="13">
        <f>1877.148/Salaries!$B$47*J5</f>
        <v>51.912278761061941</v>
      </c>
    </row>
    <row r="7" spans="1:10" ht="16.5" thickBot="1" x14ac:dyDescent="0.3">
      <c r="A7" s="1"/>
      <c r="B7" s="10" t="s">
        <v>5</v>
      </c>
      <c r="C7" s="14">
        <f>1877.148/Salaries!$B$50*C5</f>
        <v>44.426771300448429</v>
      </c>
      <c r="D7" s="14">
        <f>1877.148/Salaries!$B$50*D5</f>
        <v>45.595896860986542</v>
      </c>
      <c r="E7" s="14">
        <f>1877.148/Salaries!$B$50*E5</f>
        <v>46.765022421524662</v>
      </c>
      <c r="F7" s="14">
        <f>1877.148/Salaries!$B$50*F5</f>
        <v>47.934147982062782</v>
      </c>
      <c r="G7" s="14">
        <f>1877.148/Salaries!$B$50*G5</f>
        <v>49.103273542600895</v>
      </c>
      <c r="H7" s="14">
        <f>1877.148/Salaries!$B$50*H5</f>
        <v>50.272399103139009</v>
      </c>
      <c r="I7" s="14">
        <f>1877.148/Salaries!$B$50*I5</f>
        <v>51.441524663677129</v>
      </c>
      <c r="J7" s="52"/>
    </row>
    <row r="8" spans="1:10" ht="16.5" thickBot="1" x14ac:dyDescent="0.3">
      <c r="A8" s="1"/>
      <c r="B8" s="5"/>
      <c r="C8" s="11"/>
      <c r="D8" s="6"/>
      <c r="E8" s="6"/>
      <c r="F8" s="6"/>
      <c r="G8" s="6"/>
      <c r="H8" s="6"/>
      <c r="I8" s="6"/>
      <c r="J8" s="6"/>
    </row>
    <row r="9" spans="1:10" ht="15.75" x14ac:dyDescent="0.25">
      <c r="A9" s="1" t="s">
        <v>6</v>
      </c>
      <c r="B9" s="9" t="s">
        <v>4</v>
      </c>
      <c r="C9" s="12">
        <f>1877.148/Salaries!$C$47*C5</f>
        <v>44.426771300448429</v>
      </c>
      <c r="D9" s="12">
        <f>1877.148/Salaries!$C$47*D5</f>
        <v>45.595896860986542</v>
      </c>
      <c r="E9" s="12">
        <f>1877.148/Salaries!$C$47*E5</f>
        <v>46.765022421524662</v>
      </c>
      <c r="F9" s="12">
        <f>1877.148/Salaries!$C$47*F5</f>
        <v>47.934147982062782</v>
      </c>
      <c r="G9" s="12">
        <f>1877.148/Salaries!$C$47*G5</f>
        <v>49.103273542600895</v>
      </c>
      <c r="H9" s="12">
        <f>1877.148/Salaries!$C$47*H5</f>
        <v>50.272399103139009</v>
      </c>
      <c r="I9" s="12">
        <f>1877.148/Salaries!$C$47*I5</f>
        <v>51.441524663677129</v>
      </c>
    </row>
    <row r="10" spans="1:10" ht="16.5" thickBot="1" x14ac:dyDescent="0.3">
      <c r="B10" s="10" t="s">
        <v>5</v>
      </c>
      <c r="C10" s="15">
        <f>1877.148/Salaries!$C$50*C5</f>
        <v>45.032590909090914</v>
      </c>
      <c r="D10" s="15">
        <f>1877.148/Salaries!$C$50*D5</f>
        <v>46.217659090909095</v>
      </c>
      <c r="E10" s="15">
        <f>1877.148/Salaries!$C$50*E5</f>
        <v>47.402727272727276</v>
      </c>
      <c r="F10" s="15">
        <f>1877.148/Salaries!$C$50*F5</f>
        <v>48.587795454545457</v>
      </c>
      <c r="G10" s="15">
        <f>1877.148/Salaries!$C$50*G5</f>
        <v>49.772863636363638</v>
      </c>
      <c r="H10" s="15">
        <f>1877.148/Salaries!$C$50*H5</f>
        <v>50.957931818181819</v>
      </c>
      <c r="I10" s="15">
        <f>1877.148/Salaries!$C$50*I5</f>
        <v>52.143000000000001</v>
      </c>
    </row>
    <row r="11" spans="1:10" ht="15.75" thickBot="1" x14ac:dyDescent="0.25">
      <c r="C11" s="6"/>
      <c r="D11" s="6"/>
      <c r="E11" s="6"/>
      <c r="F11" s="6"/>
      <c r="G11" s="6"/>
      <c r="H11" s="6"/>
      <c r="I11" s="6"/>
      <c r="J11" s="6"/>
    </row>
    <row r="12" spans="1:10" ht="15.75" x14ac:dyDescent="0.25">
      <c r="A12" s="1" t="s">
        <v>7</v>
      </c>
      <c r="B12" s="9" t="s">
        <v>8</v>
      </c>
      <c r="C12" s="12">
        <f>1877.148/Salaries!$B$54*C5</f>
        <v>45.445733944954128</v>
      </c>
      <c r="D12" s="12">
        <f>1877.148/Salaries!$B$54*D5</f>
        <v>46.641674311926607</v>
      </c>
      <c r="E12" s="12">
        <f>1877.148/Salaries!$B$54*E5</f>
        <v>47.837614678899087</v>
      </c>
      <c r="F12" s="12">
        <f>1877.148/Salaries!$B$54*F5</f>
        <v>49.033555045871559</v>
      </c>
      <c r="G12" s="12">
        <f>1877.148/Salaries!$B$54*G5</f>
        <v>50.229495412844038</v>
      </c>
      <c r="H12" s="12">
        <f>1877.148/Salaries!$B$54*H5</f>
        <v>51.425435779816517</v>
      </c>
      <c r="I12" s="6"/>
      <c r="J12" s="6"/>
    </row>
    <row r="13" spans="1:10" ht="16.5" thickBot="1" x14ac:dyDescent="0.3">
      <c r="A13" s="1" t="s">
        <v>9</v>
      </c>
      <c r="B13" s="10" t="s">
        <v>8</v>
      </c>
      <c r="C13" s="15">
        <f>1877.148/Salaries!$C$54*C5</f>
        <v>46.079860465116276</v>
      </c>
      <c r="D13" s="15">
        <f>1877.148/Salaries!$C$54*D5</f>
        <v>47.292488372093018</v>
      </c>
      <c r="E13" s="15">
        <f>1877.148/Salaries!$C$54*E5</f>
        <v>48.50511627906976</v>
      </c>
      <c r="F13" s="15">
        <f>1877.148/Salaries!$C$54*F5</f>
        <v>49.717744186046509</v>
      </c>
      <c r="G13" s="15">
        <f>1877.148/Salaries!$C$54*G5</f>
        <v>50.930372093023252</v>
      </c>
      <c r="H13" s="15">
        <f>1877.148/Salaries!$C$54*H5</f>
        <v>52.142999999999994</v>
      </c>
    </row>
    <row r="17" spans="2:3" x14ac:dyDescent="0.2">
      <c r="B17" s="51" t="s">
        <v>10</v>
      </c>
      <c r="C17">
        <f>52.143*36</f>
        <v>1877.1480000000001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4"/>
  <sheetViews>
    <sheetView tabSelected="1" zoomScaleNormal="100" workbookViewId="0">
      <selection activeCell="H36" sqref="H36"/>
    </sheetView>
  </sheetViews>
  <sheetFormatPr defaultRowHeight="12.75" x14ac:dyDescent="0.2"/>
  <cols>
    <col min="1" max="1" width="26.28515625" customWidth="1"/>
    <col min="2" max="2" width="27.7109375" customWidth="1"/>
    <col min="3" max="3" width="28.85546875" bestFit="1" customWidth="1"/>
  </cols>
  <sheetData>
    <row r="1" spans="1:4" ht="20.25" x14ac:dyDescent="0.3">
      <c r="A1" s="17" t="s">
        <v>11</v>
      </c>
    </row>
    <row r="3" spans="1:4" ht="15" x14ac:dyDescent="0.25">
      <c r="A3" s="18" t="s">
        <v>12</v>
      </c>
      <c r="B3" s="19" t="s">
        <v>3</v>
      </c>
      <c r="C3" s="20" t="s">
        <v>13</v>
      </c>
    </row>
    <row r="4" spans="1:4" ht="14.25" x14ac:dyDescent="0.2">
      <c r="A4" s="21"/>
      <c r="B4" s="22"/>
      <c r="C4" s="23"/>
    </row>
    <row r="5" spans="1:4" ht="15" x14ac:dyDescent="0.25">
      <c r="A5" s="24" t="s">
        <v>32</v>
      </c>
      <c r="B5" s="25"/>
      <c r="C5" s="26"/>
    </row>
    <row r="6" spans="1:4" ht="15" x14ac:dyDescent="0.25">
      <c r="A6" s="30" t="s">
        <v>33</v>
      </c>
      <c r="B6" s="22"/>
      <c r="C6" s="23"/>
    </row>
    <row r="7" spans="1:4" ht="14.25" x14ac:dyDescent="0.2">
      <c r="A7" s="21" t="s">
        <v>14</v>
      </c>
      <c r="B7" s="22" t="s">
        <v>46</v>
      </c>
      <c r="C7" s="23" t="s">
        <v>50</v>
      </c>
      <c r="D7" s="32" t="s">
        <v>69</v>
      </c>
    </row>
    <row r="8" spans="1:4" ht="14.25" x14ac:dyDescent="0.2">
      <c r="A8" s="21" t="s">
        <v>15</v>
      </c>
      <c r="B8" s="22" t="s">
        <v>16</v>
      </c>
      <c r="C8" s="23" t="s">
        <v>16</v>
      </c>
    </row>
    <row r="9" spans="1:4" ht="14.25" x14ac:dyDescent="0.2">
      <c r="A9" s="21" t="s">
        <v>17</v>
      </c>
      <c r="B9" s="35" t="s">
        <v>47</v>
      </c>
      <c r="C9" s="36" t="s">
        <v>51</v>
      </c>
    </row>
    <row r="10" spans="1:4" ht="14.25" x14ac:dyDescent="0.2">
      <c r="A10" s="21" t="s">
        <v>18</v>
      </c>
      <c r="B10" s="22" t="s">
        <v>48</v>
      </c>
      <c r="C10" s="23" t="s">
        <v>52</v>
      </c>
      <c r="D10" s="56" t="s">
        <v>44</v>
      </c>
    </row>
    <row r="11" spans="1:4" ht="14.25" x14ac:dyDescent="0.2">
      <c r="A11" s="21" t="s">
        <v>19</v>
      </c>
      <c r="B11" s="22" t="s">
        <v>20</v>
      </c>
      <c r="C11" s="23" t="s">
        <v>20</v>
      </c>
      <c r="D11" s="56" t="s">
        <v>45</v>
      </c>
    </row>
    <row r="12" spans="1:4" ht="14.25" x14ac:dyDescent="0.2">
      <c r="A12" s="21"/>
      <c r="B12" s="22"/>
      <c r="C12" s="23"/>
    </row>
    <row r="13" spans="1:4" ht="14.25" x14ac:dyDescent="0.2">
      <c r="A13" s="27" t="s">
        <v>21</v>
      </c>
      <c r="B13" s="28" t="s">
        <v>49</v>
      </c>
      <c r="C13" s="29" t="s">
        <v>53</v>
      </c>
    </row>
    <row r="14" spans="1:4" ht="15" x14ac:dyDescent="0.25">
      <c r="A14" s="24" t="s">
        <v>34</v>
      </c>
      <c r="B14" s="25"/>
      <c r="C14" s="26"/>
    </row>
    <row r="15" spans="1:4" ht="15" x14ac:dyDescent="0.25">
      <c r="A15" s="30" t="s">
        <v>22</v>
      </c>
      <c r="B15" s="22"/>
      <c r="C15" s="23"/>
    </row>
    <row r="16" spans="1:4" ht="14.25" x14ac:dyDescent="0.2">
      <c r="A16" s="21" t="s">
        <v>14</v>
      </c>
      <c r="B16" s="22" t="s">
        <v>50</v>
      </c>
      <c r="C16" s="23" t="s">
        <v>54</v>
      </c>
    </row>
    <row r="17" spans="1:3" ht="14.25" x14ac:dyDescent="0.2">
      <c r="A17" s="21" t="s">
        <v>15</v>
      </c>
      <c r="B17" s="22" t="s">
        <v>16</v>
      </c>
      <c r="C17" s="23" t="s">
        <v>16</v>
      </c>
    </row>
    <row r="18" spans="1:3" ht="14.25" x14ac:dyDescent="0.2">
      <c r="A18" s="21" t="s">
        <v>17</v>
      </c>
      <c r="B18" s="35" t="s">
        <v>51</v>
      </c>
      <c r="C18" s="36" t="s">
        <v>55</v>
      </c>
    </row>
    <row r="19" spans="1:3" ht="14.25" x14ac:dyDescent="0.2">
      <c r="A19" s="21" t="s">
        <v>18</v>
      </c>
      <c r="B19" s="22" t="s">
        <v>52</v>
      </c>
      <c r="C19" s="23" t="s">
        <v>56</v>
      </c>
    </row>
    <row r="20" spans="1:3" ht="14.25" x14ac:dyDescent="0.2">
      <c r="A20" s="21" t="s">
        <v>19</v>
      </c>
      <c r="B20" s="22" t="s">
        <v>20</v>
      </c>
      <c r="C20" s="23" t="s">
        <v>20</v>
      </c>
    </row>
    <row r="21" spans="1:3" ht="14.25" x14ac:dyDescent="0.2">
      <c r="A21" s="21"/>
      <c r="B21" s="22"/>
      <c r="C21" s="23"/>
    </row>
    <row r="22" spans="1:3" ht="14.25" x14ac:dyDescent="0.2">
      <c r="A22" s="27" t="s">
        <v>21</v>
      </c>
      <c r="B22" s="28" t="s">
        <v>53</v>
      </c>
      <c r="C22" s="29" t="s">
        <v>57</v>
      </c>
    </row>
    <row r="23" spans="1:3" ht="21.75" customHeight="1" x14ac:dyDescent="0.25">
      <c r="A23" s="31"/>
      <c r="B23" s="33" t="s">
        <v>7</v>
      </c>
      <c r="C23" s="34" t="s">
        <v>23</v>
      </c>
    </row>
    <row r="24" spans="1:3" ht="15" x14ac:dyDescent="0.25">
      <c r="A24" s="24" t="s">
        <v>24</v>
      </c>
      <c r="B24" s="25"/>
      <c r="C24" s="26"/>
    </row>
    <row r="25" spans="1:3" ht="15" x14ac:dyDescent="0.25">
      <c r="A25" s="30" t="s">
        <v>25</v>
      </c>
      <c r="B25" s="22"/>
      <c r="C25" s="23"/>
    </row>
    <row r="26" spans="1:3" ht="14.25" x14ac:dyDescent="0.2">
      <c r="A26" s="21" t="s">
        <v>14</v>
      </c>
      <c r="B26" s="22" t="s">
        <v>58</v>
      </c>
      <c r="C26" s="23" t="s">
        <v>61</v>
      </c>
    </row>
    <row r="27" spans="1:3" ht="14.25" x14ac:dyDescent="0.2">
      <c r="A27" s="21" t="s">
        <v>15</v>
      </c>
      <c r="B27" s="22" t="s">
        <v>16</v>
      </c>
      <c r="C27" s="23" t="s">
        <v>16</v>
      </c>
    </row>
    <row r="28" spans="1:3" ht="14.25" x14ac:dyDescent="0.2">
      <c r="A28" s="21" t="s">
        <v>17</v>
      </c>
      <c r="B28" s="35" t="s">
        <v>59</v>
      </c>
      <c r="C28" s="36" t="s">
        <v>62</v>
      </c>
    </row>
    <row r="29" spans="1:3" ht="14.25" x14ac:dyDescent="0.2">
      <c r="A29" s="21" t="s">
        <v>18</v>
      </c>
      <c r="B29" s="22" t="s">
        <v>60</v>
      </c>
      <c r="C29" s="23" t="s">
        <v>63</v>
      </c>
    </row>
    <row r="30" spans="1:3" ht="14.25" x14ac:dyDescent="0.2">
      <c r="A30" s="21" t="s">
        <v>19</v>
      </c>
      <c r="B30" s="22" t="s">
        <v>20</v>
      </c>
      <c r="C30" s="23" t="s">
        <v>20</v>
      </c>
    </row>
    <row r="31" spans="1:3" ht="14.25" x14ac:dyDescent="0.2">
      <c r="A31" s="21"/>
      <c r="B31" s="22"/>
      <c r="C31" s="23"/>
    </row>
    <row r="32" spans="1:3" ht="14.25" x14ac:dyDescent="0.2">
      <c r="A32" s="27" t="s">
        <v>21</v>
      </c>
      <c r="B32" s="28" t="s">
        <v>67</v>
      </c>
      <c r="C32" s="29" t="s">
        <v>64</v>
      </c>
    </row>
    <row r="33" spans="1:4" ht="14.25" x14ac:dyDescent="0.2">
      <c r="A33" s="32"/>
      <c r="B33" s="32"/>
      <c r="C33" s="32"/>
    </row>
    <row r="34" spans="1:4" ht="15" x14ac:dyDescent="0.25">
      <c r="A34" s="57" t="s">
        <v>65</v>
      </c>
      <c r="C34" s="60" t="s">
        <v>70</v>
      </c>
    </row>
    <row r="35" spans="1:4" ht="60" customHeight="1" x14ac:dyDescent="0.2">
      <c r="A35" s="53" t="s">
        <v>35</v>
      </c>
      <c r="B35" s="59" t="s">
        <v>37</v>
      </c>
      <c r="C35" s="59" t="s">
        <v>38</v>
      </c>
      <c r="D35" s="59" t="s">
        <v>39</v>
      </c>
    </row>
    <row r="36" spans="1:4" ht="15" x14ac:dyDescent="0.2">
      <c r="A36" s="54" t="s">
        <v>36</v>
      </c>
      <c r="B36" s="59"/>
      <c r="C36" s="59"/>
      <c r="D36" s="59"/>
    </row>
    <row r="37" spans="1:4" ht="14.25" x14ac:dyDescent="0.2">
      <c r="A37" s="55" t="s">
        <v>40</v>
      </c>
      <c r="B37" s="55">
        <v>26</v>
      </c>
      <c r="C37" s="55">
        <v>29</v>
      </c>
      <c r="D37" s="55">
        <v>29</v>
      </c>
    </row>
    <row r="38" spans="1:4" ht="14.25" x14ac:dyDescent="0.2">
      <c r="A38" s="55" t="s">
        <v>41</v>
      </c>
      <c r="B38" s="55">
        <v>29</v>
      </c>
      <c r="C38" s="55">
        <v>32</v>
      </c>
      <c r="D38" s="55">
        <v>32</v>
      </c>
    </row>
    <row r="39" spans="1:4" ht="14.25" x14ac:dyDescent="0.2">
      <c r="A39" s="55" t="s">
        <v>42</v>
      </c>
      <c r="B39" s="55">
        <v>34</v>
      </c>
      <c r="C39" s="55">
        <v>34</v>
      </c>
      <c r="D39" s="55">
        <v>37</v>
      </c>
    </row>
    <row r="40" spans="1:4" ht="14.25" x14ac:dyDescent="0.2">
      <c r="A40" s="55"/>
      <c r="B40" s="55"/>
      <c r="C40" s="55"/>
      <c r="D40" s="55"/>
    </row>
    <row r="41" spans="1:4" ht="15" x14ac:dyDescent="0.2">
      <c r="A41" s="58" t="s">
        <v>68</v>
      </c>
      <c r="B41" s="55"/>
      <c r="C41" s="55"/>
      <c r="D41" s="55"/>
    </row>
    <row r="43" spans="1:4" ht="15" x14ac:dyDescent="0.25">
      <c r="A43" s="18" t="s">
        <v>12</v>
      </c>
      <c r="B43" s="19" t="s">
        <v>3</v>
      </c>
      <c r="C43" s="20" t="s">
        <v>13</v>
      </c>
    </row>
    <row r="44" spans="1:4" ht="14.25" x14ac:dyDescent="0.2">
      <c r="A44" s="21"/>
      <c r="B44" s="22"/>
      <c r="C44" s="23"/>
    </row>
    <row r="45" spans="1:4" ht="15" x14ac:dyDescent="0.25">
      <c r="A45" s="24" t="s">
        <v>32</v>
      </c>
      <c r="B45" s="25"/>
      <c r="C45" s="26"/>
    </row>
    <row r="46" spans="1:4" ht="15" x14ac:dyDescent="0.25">
      <c r="A46" s="30" t="s">
        <v>33</v>
      </c>
      <c r="B46" s="22"/>
      <c r="C46" s="23"/>
    </row>
    <row r="47" spans="1:4" ht="14.25" x14ac:dyDescent="0.2">
      <c r="A47" s="27" t="s">
        <v>66</v>
      </c>
      <c r="B47" s="28">
        <v>1627.2</v>
      </c>
      <c r="C47" s="29">
        <v>1605.6</v>
      </c>
    </row>
    <row r="48" spans="1:4" ht="15" x14ac:dyDescent="0.25">
      <c r="A48" s="24" t="s">
        <v>34</v>
      </c>
      <c r="B48" s="25"/>
      <c r="C48" s="26"/>
    </row>
    <row r="49" spans="1:3" ht="15" x14ac:dyDescent="0.25">
      <c r="A49" s="30" t="s">
        <v>22</v>
      </c>
      <c r="B49" s="22"/>
      <c r="C49" s="23"/>
    </row>
    <row r="50" spans="1:3" ht="14.25" x14ac:dyDescent="0.2">
      <c r="A50" s="27" t="s">
        <v>66</v>
      </c>
      <c r="B50" s="28">
        <v>1605.6</v>
      </c>
      <c r="C50" s="29">
        <v>1584</v>
      </c>
    </row>
    <row r="51" spans="1:3" ht="15" x14ac:dyDescent="0.25">
      <c r="A51" s="31"/>
      <c r="B51" s="33" t="s">
        <v>7</v>
      </c>
      <c r="C51" s="34" t="s">
        <v>23</v>
      </c>
    </row>
    <row r="52" spans="1:3" ht="15" x14ac:dyDescent="0.25">
      <c r="A52" s="24" t="s">
        <v>24</v>
      </c>
      <c r="B52" s="25"/>
      <c r="C52" s="26"/>
    </row>
    <row r="53" spans="1:3" ht="15" x14ac:dyDescent="0.25">
      <c r="A53" s="30" t="s">
        <v>25</v>
      </c>
      <c r="B53" s="22"/>
      <c r="C53" s="23"/>
    </row>
    <row r="54" spans="1:3" ht="14.25" x14ac:dyDescent="0.2">
      <c r="A54" s="27" t="s">
        <v>66</v>
      </c>
      <c r="B54" s="28">
        <v>1569.6</v>
      </c>
      <c r="C54" s="29">
        <v>1548</v>
      </c>
    </row>
  </sheetData>
  <mergeCells count="3">
    <mergeCell ref="B35:B36"/>
    <mergeCell ref="C35:C36"/>
    <mergeCell ref="D35:D36"/>
  </mergeCells>
  <phoneticPr fontId="0" type="noConversion"/>
  <hyperlinks>
    <hyperlink ref="C34" r:id="rId1" display="../../../../../../../docsHR/Forms/AllItems.aspx?id=%2FdocsHR%2FRecruitment%20and%20selection%2FConditions%20of%20service%2FConditions%20of%20Service%20Handbook%2Epdf&amp;parent=%2FdocsHR%2FRecruitment%20and%20selection%2FConditions%20of%20service" xr:uid="{9B5B5314-1380-4B80-B25F-61A9C3C1541E}"/>
  </hyperlinks>
  <pageMargins left="0.74803149606299213" right="0.74803149606299213" top="0.98425196850393704" bottom="0.98425196850393704" header="0.51181102362204722" footer="0.51181102362204722"/>
  <pageSetup paperSize="9" scale="80" orientation="landscape" r:id="rId2"/>
  <headerFooter alignWithMargins="0"/>
  <rowBreaks count="1" manualBreakCount="1">
    <brk id="3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6"/>
  <sheetViews>
    <sheetView workbookViewId="0">
      <selection activeCell="L20" sqref="L20"/>
    </sheetView>
  </sheetViews>
  <sheetFormatPr defaultRowHeight="12.75" x14ac:dyDescent="0.2"/>
  <cols>
    <col min="1" max="1" width="18.5703125" customWidth="1"/>
    <col min="2" max="2" width="16" bestFit="1" customWidth="1"/>
    <col min="4" max="4" width="9.85546875" bestFit="1" customWidth="1"/>
    <col min="5" max="5" width="10.85546875" bestFit="1" customWidth="1"/>
    <col min="6" max="6" width="11.140625" customWidth="1"/>
    <col min="7" max="8" width="10.85546875" bestFit="1" customWidth="1"/>
  </cols>
  <sheetData>
    <row r="1" spans="1:15" ht="15.75" x14ac:dyDescent="0.25">
      <c r="A1" s="1" t="s">
        <v>26</v>
      </c>
    </row>
    <row r="2" spans="1:15" x14ac:dyDescent="0.2">
      <c r="A2" s="16" t="s">
        <v>0</v>
      </c>
      <c r="B2" s="16"/>
    </row>
    <row r="3" spans="1:15" ht="13.5" thickBot="1" x14ac:dyDescent="0.25">
      <c r="C3">
        <v>38</v>
      </c>
      <c r="D3">
        <v>38.200000000000003</v>
      </c>
      <c r="E3">
        <v>38.4</v>
      </c>
      <c r="F3">
        <v>38.5</v>
      </c>
      <c r="G3">
        <v>38.6</v>
      </c>
      <c r="H3">
        <v>38.799999999999997</v>
      </c>
      <c r="I3">
        <v>39</v>
      </c>
      <c r="J3">
        <v>40</v>
      </c>
      <c r="K3">
        <v>41</v>
      </c>
      <c r="L3">
        <v>42</v>
      </c>
      <c r="M3">
        <v>43</v>
      </c>
      <c r="N3">
        <v>44</v>
      </c>
      <c r="O3">
        <v>45</v>
      </c>
    </row>
    <row r="4" spans="1:15" ht="23.25" customHeight="1" thickBot="1" x14ac:dyDescent="0.3">
      <c r="C4" s="2" t="s">
        <v>1</v>
      </c>
      <c r="D4" s="37"/>
      <c r="E4" s="37"/>
      <c r="F4" s="37"/>
      <c r="G4" s="37"/>
      <c r="H4" s="37"/>
      <c r="I4" s="3"/>
      <c r="J4" s="3"/>
      <c r="K4" s="3"/>
      <c r="L4" s="3"/>
      <c r="M4" s="3"/>
      <c r="N4" s="3"/>
      <c r="O4" s="4"/>
    </row>
    <row r="5" spans="1:15" s="1" customFormat="1" ht="39" customHeight="1" thickBot="1" x14ac:dyDescent="0.3">
      <c r="B5" s="7" t="s">
        <v>2</v>
      </c>
      <c r="C5" s="38">
        <v>38</v>
      </c>
      <c r="D5" s="39" t="s">
        <v>27</v>
      </c>
      <c r="E5" s="39" t="s">
        <v>28</v>
      </c>
      <c r="F5" s="39" t="s">
        <v>29</v>
      </c>
      <c r="G5" s="39" t="s">
        <v>30</v>
      </c>
      <c r="H5" s="39" t="s">
        <v>31</v>
      </c>
      <c r="I5" s="38">
        <v>39</v>
      </c>
      <c r="J5" s="38">
        <v>40</v>
      </c>
      <c r="K5" s="38">
        <v>41</v>
      </c>
      <c r="L5" s="38">
        <v>42</v>
      </c>
      <c r="M5" s="38">
        <v>43</v>
      </c>
      <c r="N5" s="38">
        <v>44</v>
      </c>
      <c r="O5" s="38">
        <v>45</v>
      </c>
    </row>
    <row r="6" spans="1:15" ht="31.5" x14ac:dyDescent="0.25">
      <c r="A6" s="40" t="s">
        <v>3</v>
      </c>
      <c r="B6" s="9" t="s">
        <v>4</v>
      </c>
      <c r="C6" s="41">
        <f>1877.148/Salaries!$B$47*C3</f>
        <v>43.837035398230086</v>
      </c>
      <c r="D6" s="41">
        <f>1877.148/Salaries!$B$47*D3</f>
        <v>44.067756637168138</v>
      </c>
      <c r="E6" s="41">
        <f>1877.148/Salaries!$B$47*E3</f>
        <v>44.29847787610619</v>
      </c>
      <c r="F6" s="41">
        <f>1877.148/Salaries!$B$47*F3</f>
        <v>44.41383849557522</v>
      </c>
      <c r="G6" s="41">
        <f>1877.148/Salaries!$B$47*G3</f>
        <v>44.529199115044243</v>
      </c>
      <c r="H6" s="41">
        <f>1877.148/Salaries!$B$47*H3</f>
        <v>44.759920353982295</v>
      </c>
      <c r="I6" s="42">
        <f>1877.148/Salaries!$B$47*I5</f>
        <v>44.990641592920348</v>
      </c>
      <c r="J6" s="42">
        <f>1877.148/Salaries!$B$47*J5</f>
        <v>46.144247787610617</v>
      </c>
      <c r="K6" s="42">
        <f>1877.148/Salaries!$B$47*K5</f>
        <v>47.297853982300879</v>
      </c>
      <c r="L6" s="42">
        <f>1877.148/Salaries!$B$47*L5</f>
        <v>48.451460176991148</v>
      </c>
      <c r="M6" s="42">
        <f>1877.148/Salaries!$B$47*M5</f>
        <v>49.60506637168141</v>
      </c>
      <c r="N6" s="42">
        <f>1877.148/Salaries!$B$47*N5</f>
        <v>50.758672566371679</v>
      </c>
      <c r="O6" s="42">
        <f>1877.148/Salaries!$B$47*O5</f>
        <v>51.912278761061941</v>
      </c>
    </row>
    <row r="7" spans="1:15" ht="16.5" thickBot="1" x14ac:dyDescent="0.3">
      <c r="A7" s="40"/>
      <c r="B7" s="10" t="s">
        <v>5</v>
      </c>
      <c r="C7" s="43">
        <f>1877.148/Salaries!$B$50*C3</f>
        <v>44.426771300448429</v>
      </c>
      <c r="D7" s="43">
        <f>1877.148/Salaries!$B$50*D3</f>
        <v>44.660596412556053</v>
      </c>
      <c r="E7" s="43">
        <f>1877.148/Salaries!$B$50*E3</f>
        <v>44.894421524663677</v>
      </c>
      <c r="F7" s="43">
        <f>1877.148/Salaries!$B$50*F3</f>
        <v>45.011334080717489</v>
      </c>
      <c r="G7" s="43">
        <f>1877.148/Salaries!$B$50*G3</f>
        <v>45.128246636771301</v>
      </c>
      <c r="H7" s="43">
        <f>1877.148/Salaries!$B$50*H3</f>
        <v>45.362071748878918</v>
      </c>
      <c r="I7" s="44">
        <f>1877.148/Salaries!$B$50*I5</f>
        <v>45.595896860986542</v>
      </c>
      <c r="J7" s="44">
        <f>1877.148/Salaries!$B$50*J5</f>
        <v>46.765022421524662</v>
      </c>
      <c r="K7" s="44">
        <f>1877.148/Salaries!$B$50*K5</f>
        <v>47.934147982062782</v>
      </c>
      <c r="L7" s="44">
        <f>1877.148/Salaries!$B$50*L5</f>
        <v>49.103273542600895</v>
      </c>
      <c r="M7" s="44">
        <f>1877.148/Salaries!$B$50*M5</f>
        <v>50.272399103139009</v>
      </c>
      <c r="N7" s="44">
        <f>1877.148/Salaries!$B$50*N5</f>
        <v>51.441524663677129</v>
      </c>
      <c r="O7" s="45"/>
    </row>
    <row r="8" spans="1:15" ht="16.5" thickBot="1" x14ac:dyDescent="0.3">
      <c r="A8" s="40"/>
      <c r="B8" s="5"/>
      <c r="C8" s="46"/>
      <c r="D8" s="46"/>
      <c r="E8" s="46"/>
      <c r="F8" s="46"/>
      <c r="G8" s="46"/>
      <c r="H8" s="46"/>
      <c r="I8" s="47"/>
      <c r="J8" s="47"/>
      <c r="K8" s="47"/>
      <c r="L8" s="47"/>
      <c r="M8" s="47"/>
      <c r="N8" s="47"/>
      <c r="O8" s="47"/>
    </row>
    <row r="9" spans="1:15" ht="29.25" customHeight="1" x14ac:dyDescent="0.25">
      <c r="A9" s="40" t="s">
        <v>6</v>
      </c>
      <c r="B9" s="9" t="s">
        <v>4</v>
      </c>
      <c r="C9" s="41">
        <f>1877.148/Salaries!$C$47*C3</f>
        <v>44.426771300448429</v>
      </c>
      <c r="D9" s="41">
        <f>1877.148/Salaries!$C$47*D3</f>
        <v>44.660596412556053</v>
      </c>
      <c r="E9" s="41">
        <f>1877.148/Salaries!$C$47*E3</f>
        <v>44.894421524663677</v>
      </c>
      <c r="F9" s="41">
        <f>1877.148/Salaries!$C$47*F3</f>
        <v>45.011334080717489</v>
      </c>
      <c r="G9" s="41">
        <f>1877.148/Salaries!$C$47*G3</f>
        <v>45.128246636771301</v>
      </c>
      <c r="H9" s="41">
        <f>1877.148/Salaries!$C$47*H3</f>
        <v>45.362071748878918</v>
      </c>
      <c r="I9" s="41">
        <f>1877.148/Salaries!$C$47*I3</f>
        <v>45.595896860986542</v>
      </c>
      <c r="J9" s="41">
        <f>1877.148/Salaries!$C$47*J3</f>
        <v>46.765022421524662</v>
      </c>
      <c r="K9" s="41">
        <f>1877.148/Salaries!$C$47*K3</f>
        <v>47.934147982062782</v>
      </c>
      <c r="L9" s="41">
        <f>1877.148/Salaries!$C$47*L3</f>
        <v>49.103273542600895</v>
      </c>
      <c r="M9" s="41">
        <f>1877.148/Salaries!$C$47*M3</f>
        <v>50.272399103139009</v>
      </c>
      <c r="N9" s="41">
        <f>1877.148/Salaries!$C$47*N3</f>
        <v>51.441524663677129</v>
      </c>
      <c r="O9" s="48"/>
    </row>
    <row r="10" spans="1:15" ht="16.5" thickBot="1" x14ac:dyDescent="0.3">
      <c r="A10" s="49"/>
      <c r="B10" s="10" t="s">
        <v>5</v>
      </c>
      <c r="C10" s="43">
        <f>1877.148/Salaries!$C$50*C3</f>
        <v>45.032590909090914</v>
      </c>
      <c r="D10" s="43">
        <f>1877.148/Salaries!$C$50*D3</f>
        <v>45.269604545454548</v>
      </c>
      <c r="E10" s="43">
        <f>1877.148/Salaries!$C$50*E3</f>
        <v>45.506618181818183</v>
      </c>
      <c r="F10" s="43">
        <f>1877.148/Salaries!$C$50*F3</f>
        <v>45.625125000000004</v>
      </c>
      <c r="G10" s="43">
        <f>1877.148/Salaries!$C$50*G3</f>
        <v>45.743631818181818</v>
      </c>
      <c r="H10" s="43">
        <f>1877.148/Salaries!$C$50*H3</f>
        <v>45.980645454545453</v>
      </c>
      <c r="I10" s="43">
        <f>1877.148/Salaries!$C$50*I3</f>
        <v>46.217659090909095</v>
      </c>
      <c r="J10" s="43">
        <f>1877.148/Salaries!$C$50*J3</f>
        <v>47.402727272727276</v>
      </c>
      <c r="K10" s="43">
        <f>1877.148/Salaries!$C$50*K3</f>
        <v>48.587795454545457</v>
      </c>
      <c r="L10" s="43">
        <f>1877.148/Salaries!$C$50*L3</f>
        <v>49.772863636363638</v>
      </c>
      <c r="M10" s="43">
        <f>1877.148/Salaries!$C$50*M3</f>
        <v>50.957931818181819</v>
      </c>
      <c r="N10" s="43">
        <f>1877.148/Salaries!$C$50*N3</f>
        <v>52.143000000000001</v>
      </c>
      <c r="O10" s="48"/>
    </row>
    <row r="11" spans="1:15" ht="15.75" thickBot="1" x14ac:dyDescent="0.25">
      <c r="A11" s="49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32.25" thickBot="1" x14ac:dyDescent="0.3">
      <c r="A12" s="40" t="s">
        <v>7</v>
      </c>
      <c r="B12" s="9" t="s">
        <v>8</v>
      </c>
      <c r="C12" s="41">
        <f>1877.148/Salaries!$B$54*C3</f>
        <v>45.445733944954128</v>
      </c>
      <c r="D12" s="41">
        <f>1877.148/Salaries!$B$54*D3</f>
        <v>45.68492201834863</v>
      </c>
      <c r="E12" s="41">
        <f>1877.148/Salaries!$B$54*E3</f>
        <v>45.924110091743117</v>
      </c>
      <c r="F12" s="41">
        <f>1877.148/Salaries!$B$54*F3</f>
        <v>46.043704128440368</v>
      </c>
      <c r="G12" s="41">
        <f>1877.148/Salaries!$B$54*G3</f>
        <v>46.163298165137618</v>
      </c>
      <c r="H12" s="41">
        <f>1877.148/Salaries!$B$54*H3</f>
        <v>46.402486238532106</v>
      </c>
      <c r="I12" s="41">
        <f>1877.148/Salaries!$B$54*I3</f>
        <v>46.641674311926607</v>
      </c>
      <c r="J12" s="41">
        <f>1877.148/Salaries!$B$54*J3</f>
        <v>47.837614678899087</v>
      </c>
      <c r="K12" s="41">
        <f>1877.148/Salaries!$B$54*K3</f>
        <v>49.033555045871559</v>
      </c>
      <c r="L12" s="41">
        <f>1877.148/Salaries!$B$54*L3</f>
        <v>50.229495412844038</v>
      </c>
      <c r="M12" s="41">
        <f>1877.148/Salaries!$B$54*M3</f>
        <v>51.425435779816517</v>
      </c>
      <c r="N12" s="47"/>
      <c r="O12" s="47"/>
    </row>
    <row r="13" spans="1:15" ht="32.25" thickBot="1" x14ac:dyDescent="0.3">
      <c r="A13" s="50" t="s">
        <v>9</v>
      </c>
      <c r="B13" s="9" t="s">
        <v>8</v>
      </c>
      <c r="C13" s="43">
        <f>1877.148/Salaries!$C$54*C3</f>
        <v>46.079860465116276</v>
      </c>
      <c r="D13" s="43">
        <f>1877.148/Salaries!$C$54*D3</f>
        <v>46.322386046511625</v>
      </c>
      <c r="E13" s="43">
        <f>1877.148/Salaries!$C$54*E3</f>
        <v>46.564911627906973</v>
      </c>
      <c r="F13" s="43">
        <f>1877.148/Salaries!$C$54*F3</f>
        <v>46.686174418604644</v>
      </c>
      <c r="G13" s="43">
        <f>1877.148/Salaries!$C$54*G3</f>
        <v>46.807437209302321</v>
      </c>
      <c r="H13" s="43">
        <f>1877.148/Salaries!$C$54*H3</f>
        <v>47.049962790697663</v>
      </c>
      <c r="I13" s="43">
        <f>1877.148/Salaries!$C$54*I3</f>
        <v>47.292488372093018</v>
      </c>
      <c r="J13" s="43">
        <f>1877.148/Salaries!$C$54*J3</f>
        <v>48.50511627906976</v>
      </c>
      <c r="K13" s="43">
        <f>1877.148/Salaries!$C$54*K3</f>
        <v>49.717744186046509</v>
      </c>
      <c r="L13" s="43">
        <f>1877.148/Salaries!$C$54*L3</f>
        <v>50.930372093023252</v>
      </c>
      <c r="M13" s="43">
        <f>1877.148/Salaries!$C$54*M3</f>
        <v>52.142999999999994</v>
      </c>
      <c r="N13" s="48"/>
      <c r="O13" s="48"/>
    </row>
    <row r="14" spans="1:15" x14ac:dyDescent="0.2">
      <c r="A14" s="49"/>
    </row>
    <row r="16" spans="1:15" x14ac:dyDescent="0.2">
      <c r="B16" s="51" t="s">
        <v>10</v>
      </c>
      <c r="C16">
        <f>52.143*36</f>
        <v>1877.1480000000001</v>
      </c>
    </row>
  </sheetData>
  <pageMargins left="0.11811023622047245" right="0.11811023622047245" top="0.74803149606299213" bottom="0.74803149606299213" header="0.31496062992125984" footer="0.31496062992125984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fdf82c-52d2-4d4d-96ea-a7a5fb009161">
      <Terms xmlns="http://schemas.microsoft.com/office/infopath/2007/PartnerControls"/>
    </lcf76f155ced4ddcb4097134ff3c332f>
    <TaxCatchAll xmlns="962316f4-5d4e-44a8-a5ef-32b9ccfcf81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917BF2E65A01458C8572B710C39C45" ma:contentTypeVersion="15" ma:contentTypeDescription="Create a new document." ma:contentTypeScope="" ma:versionID="28a5b3f49b59439ff6f45b808204a4d1">
  <xsd:schema xmlns:xsd="http://www.w3.org/2001/XMLSchema" xmlns:xs="http://www.w3.org/2001/XMLSchema" xmlns:p="http://schemas.microsoft.com/office/2006/metadata/properties" xmlns:ns2="962316f4-5d4e-44a8-a5ef-32b9ccfcf81e" xmlns:ns3="bbfdf82c-52d2-4d4d-96ea-a7a5fb009161" targetNamespace="http://schemas.microsoft.com/office/2006/metadata/properties" ma:root="true" ma:fieldsID="05e747ae886d850ac3c01af5dc4d01e7" ns2:_="" ns3:_="">
    <xsd:import namespace="962316f4-5d4e-44a8-a5ef-32b9ccfcf81e"/>
    <xsd:import namespace="bbfdf82c-52d2-4d4d-96ea-a7a5fb009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316f4-5d4e-44a8-a5ef-32b9ccfcf8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359590d-4980-4a2f-aed4-1319437f1000}" ma:internalName="TaxCatchAll" ma:showField="CatchAllData" ma:web="962316f4-5d4e-44a8-a5ef-32b9ccfcf8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df82c-52d2-4d4d-96ea-a7a5fb009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75d32d0-dd38-4d2f-b4b0-3860cb1feb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BE114C-111F-4AD0-A61D-48E98AFAC978}">
  <ds:schemaRefs>
    <ds:schemaRef ds:uri="http://schemas.microsoft.com/office/2006/metadata/properties"/>
    <ds:schemaRef ds:uri="http://schemas.microsoft.com/office/infopath/2007/PartnerControls"/>
    <ds:schemaRef ds:uri="bbfdf82c-52d2-4d4d-96ea-a7a5fb009161"/>
    <ds:schemaRef ds:uri="962316f4-5d4e-44a8-a5ef-32b9ccfcf81e"/>
  </ds:schemaRefs>
</ds:datastoreItem>
</file>

<file path=customXml/itemProps2.xml><?xml version="1.0" encoding="utf-8"?>
<ds:datastoreItem xmlns:ds="http://schemas.openxmlformats.org/officeDocument/2006/customXml" ds:itemID="{3639DFB6-EE9F-44AA-B6A6-040888C1FF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2316f4-5d4e-44a8-a5ef-32b9ccfcf81e"/>
    <ds:schemaRef ds:uri="bbfdf82c-52d2-4d4d-96ea-a7a5fb009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661DB9-91E8-4834-AA35-FC88CD07BF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Weeks per Year</vt:lpstr>
      <vt:lpstr>Salaries</vt:lpstr>
      <vt:lpstr>Training days</vt:lpstr>
      <vt:lpstr>Salaries!Print_Area</vt:lpstr>
    </vt:vector>
  </TitlesOfParts>
  <Manager/>
  <Company>London Borough Of Hillingdon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ICT</dc:creator>
  <cp:keywords/>
  <dc:description/>
  <cp:lastModifiedBy>Greg Watson (Schools Finance)</cp:lastModifiedBy>
  <cp:revision/>
  <cp:lastPrinted>2023-01-30T13:59:00Z</cp:lastPrinted>
  <dcterms:created xsi:type="dcterms:W3CDTF">2012-04-25T15:10:32Z</dcterms:created>
  <dcterms:modified xsi:type="dcterms:W3CDTF">2023-04-11T11:02:10Z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0x010100CA917BF2E65A01458C8572B710C39C45</vt:lpwstr>
  </property>
  <property fmtid="{D5CDD505-2E9C-101B-9397-08002B2CF9AE}" pid="3" name="Order">
    <vt:r8>100</vt:r8>
  </property>
  <property fmtid="{D5CDD505-2E9C-101B-9397-08002B2CF9AE}" pid="4" name="MSIP_Label_7a8edf35-91ea-44e1-afab-38c462b39a0c_Enabled">
    <vt:lpwstr>true</vt:lpwstr>
  </property>
  <property fmtid="{D5CDD505-2E9C-101B-9397-08002B2CF9AE}" pid="5" name="MSIP_Label_7a8edf35-91ea-44e1-afab-38c462b39a0c_SetDate">
    <vt:lpwstr>2021-12-02T08:18:12Z</vt:lpwstr>
  </property>
  <property fmtid="{D5CDD505-2E9C-101B-9397-08002B2CF9AE}" pid="6" name="MSIP_Label_7a8edf35-91ea-44e1-afab-38c462b39a0c_Method">
    <vt:lpwstr>Standard</vt:lpwstr>
  </property>
  <property fmtid="{D5CDD505-2E9C-101B-9397-08002B2CF9AE}" pid="7" name="MSIP_Label_7a8edf35-91ea-44e1-afab-38c462b39a0c_Name">
    <vt:lpwstr>Official</vt:lpwstr>
  </property>
  <property fmtid="{D5CDD505-2E9C-101B-9397-08002B2CF9AE}" pid="8" name="MSIP_Label_7a8edf35-91ea-44e1-afab-38c462b39a0c_SiteId">
    <vt:lpwstr>aaacb679-c381-48fb-b320-f9d581ee948f</vt:lpwstr>
  </property>
  <property fmtid="{D5CDD505-2E9C-101B-9397-08002B2CF9AE}" pid="9" name="MSIP_Label_7a8edf35-91ea-44e1-afab-38c462b39a0c_ActionId">
    <vt:lpwstr>e5ce8691-6785-4758-85e8-4bff209ac52a</vt:lpwstr>
  </property>
  <property fmtid="{D5CDD505-2E9C-101B-9397-08002B2CF9AE}" pid="10" name="MSIP_Label_7a8edf35-91ea-44e1-afab-38c462b39a0c_ContentBits">
    <vt:lpwstr>0</vt:lpwstr>
  </property>
  <property fmtid="{D5CDD505-2E9C-101B-9397-08002B2CF9AE}" pid="11" name="MediaServiceImageTags">
    <vt:lpwstr/>
  </property>
</Properties>
</file>