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hillingdon.sharepoint.com/sites/Finance/Shared Documents/Fininfo/Bursars/Year End/Year End 2023-24/"/>
    </mc:Choice>
  </mc:AlternateContent>
  <xr:revisionPtr revIDLastSave="92" documentId="8_{C4B9C0C8-B869-48AB-83B0-8818D995CE7A}" xr6:coauthVersionLast="47" xr6:coauthVersionMax="47" xr10:uidLastSave="{F2A9F2A9-5B5C-494C-B032-FD1F9211F00D}"/>
  <workbookProtection workbookAlgorithmName="SHA-512" workbookHashValue="tgVtt93WwJrkRS2Df5esrP2kdzvnlYVHEDYfbl3Ma99PNJfWkdgOLjpRe0r6QzQw1/WZh++jgX5ZVXankcrY3w==" workbookSaltValue="zBxgJN9nHCbVu0X1+MpBjQ==" workbookSpinCount="100000" lockStructure="1"/>
  <bookViews>
    <workbookView xWindow="33720" yWindow="-120" windowWidth="19440" windowHeight="11640" tabRatio="729" xr2:uid="{00000000-000D-0000-FFFF-FFFF00000000}"/>
  </bookViews>
  <sheets>
    <sheet name="(A) Year End Statement" sheetId="1" r:id="rId1"/>
    <sheet name="A(1) Cap Exp Accruals (Cred)" sheetId="12" r:id="rId2"/>
    <sheet name="A(2) Rev Exp Accruals (Cred)" sheetId="13" r:id="rId3"/>
    <sheet name="A(3) Income Accruals (Debt)" sheetId="14" r:id="rId4"/>
    <sheet name="A(4) Prepayments" sheetId="15" r:id="rId5"/>
    <sheet name="A(5) Income in Advance" sheetId="16" r:id="rId6"/>
    <sheet name="A(6) Payroll Control" sheetId="17" r:id="rId7"/>
    <sheet name="(B) STB-Year End Rec" sheetId="18" r:id="rId8"/>
  </sheets>
  <definedNames>
    <definedName name="Accruals">'A(1) Cap Exp Accruals (Cred)'!$L$6:$L$8</definedName>
    <definedName name="enddfes">#REF!</definedName>
    <definedName name="_xlnm.Print_Area" localSheetId="0">'(A) Year End Statement'!$A$1:$G$70</definedName>
    <definedName name="_xlnm.Print_Area" localSheetId="7">'(B) STB-Year End Rec'!$A$1:$D$91</definedName>
    <definedName name="_xlnm.Print_Area" localSheetId="1">'A(1) Cap Exp Accruals (Cred)'!$A$1:$F$39</definedName>
    <definedName name="_xlnm.Print_Area" localSheetId="2">'A(2) Rev Exp Accruals (Cred)'!$A$1:$F$30</definedName>
    <definedName name="_xlnm.Print_Area" localSheetId="3">'A(3) Income Accruals (Debt)'!$A$1:$F$30</definedName>
    <definedName name="_xlnm.Print_Area" localSheetId="4">'A(4) Prepayments'!$A$1:$F$39</definedName>
    <definedName name="_xlnm.Print_Area" localSheetId="5">'A(5) Income in Advance'!$A$1:$F$28</definedName>
    <definedName name="_xlnm.Print_Area" localSheetId="6">'A(6) Payroll Control'!$A$1:$E$28</definedName>
    <definedName name="startdf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D12" i="18" s="1"/>
  <c r="D14" i="18" s="1"/>
  <c r="E47" i="1"/>
  <c r="E61" i="1" s="1"/>
  <c r="C47" i="1"/>
  <c r="F28" i="15"/>
  <c r="F28" i="16"/>
  <c r="G26" i="1" s="1"/>
  <c r="D24" i="18" s="1"/>
  <c r="F28" i="14"/>
  <c r="G22" i="1" s="1"/>
  <c r="D45" i="18" s="1"/>
  <c r="F28" i="13"/>
  <c r="F32" i="12"/>
  <c r="G20" i="1" s="1"/>
  <c r="D23" i="18" s="1"/>
  <c r="E45" i="1"/>
  <c r="C45" i="1"/>
  <c r="G45" i="1" s="1"/>
  <c r="D64" i="18" s="1"/>
  <c r="G43" i="1"/>
  <c r="G41" i="1"/>
  <c r="D75" i="18"/>
  <c r="D77" i="18" s="1"/>
  <c r="D86" i="18"/>
  <c r="D88" i="18" s="1"/>
  <c r="C6" i="18"/>
  <c r="E28" i="17"/>
  <c r="G28" i="1"/>
  <c r="D34" i="18" s="1"/>
  <c r="D36" i="18" s="1"/>
  <c r="G24" i="1"/>
  <c r="D46" i="18" s="1"/>
  <c r="C51" i="1"/>
  <c r="B3" i="1"/>
  <c r="B3" i="13" s="1"/>
  <c r="D21" i="18"/>
  <c r="D43" i="18"/>
  <c r="D84" i="18"/>
  <c r="D57" i="18"/>
  <c r="D62" i="18" s="1"/>
  <c r="D61" i="18"/>
  <c r="E3" i="17"/>
  <c r="F3" i="16"/>
  <c r="F3" i="15"/>
  <c r="F3" i="14"/>
  <c r="F3" i="13"/>
  <c r="F3" i="12"/>
  <c r="E49" i="1" l="1"/>
  <c r="G61" i="1" s="1"/>
  <c r="D47" i="18"/>
  <c r="D49" i="18" s="1"/>
  <c r="D25" i="18"/>
  <c r="D27" i="18" s="1"/>
  <c r="G47" i="1"/>
  <c r="D65" i="18" s="1"/>
  <c r="D66" i="18" s="1"/>
  <c r="D68" i="18" s="1"/>
  <c r="B3" i="12"/>
  <c r="B3" i="16"/>
  <c r="G35" i="1"/>
  <c r="B3" i="15"/>
  <c r="B3" i="14"/>
  <c r="C49" i="1"/>
  <c r="B3" i="17"/>
  <c r="D91" i="18" l="1"/>
  <c r="G49" i="1"/>
  <c r="G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author>
  </authors>
  <commentList>
    <comment ref="C44" authorId="0" shapeId="0" xr:uid="{00000000-0006-0000-0200-000001000000}">
      <text>
        <r>
          <rPr>
            <sz val="10"/>
            <color indexed="81"/>
            <rFont val="Tahoma"/>
            <family val="2"/>
          </rPr>
          <t>Invoices paid on SIMS FMS but cheques not yet issued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author>
  </authors>
  <commentList>
    <comment ref="C40" authorId="0" shapeId="0" xr:uid="{00000000-0006-0000-0300-000001000000}">
      <text>
        <r>
          <rPr>
            <b/>
            <sz val="10"/>
            <color indexed="81"/>
            <rFont val="Tahoma"/>
            <family val="2"/>
          </rPr>
          <t>Invoices raised on SIMS FMS Accounts Receivable, for which payment has not been received</t>
        </r>
        <r>
          <rPr>
            <sz val="8"/>
            <color indexed="81"/>
            <rFont val="Tahoma"/>
            <family val="2"/>
          </rPr>
          <t xml:space="preserve">
</t>
        </r>
      </text>
    </comment>
  </commentList>
</comments>
</file>

<file path=xl/sharedStrings.xml><?xml version="1.0" encoding="utf-8"?>
<sst xmlns="http://schemas.openxmlformats.org/spreadsheetml/2006/main" count="442" uniqueCount="279">
  <si>
    <t xml:space="preserve">YEAR END STATEMENT RETURN </t>
  </si>
  <si>
    <t xml:space="preserve">Schools only required to complete cells shaded in yellow, all other cells contain formulas. </t>
  </si>
  <si>
    <t>DfE No.</t>
  </si>
  <si>
    <t>DFE No.</t>
  </si>
  <si>
    <t xml:space="preserve">SCHOOL </t>
  </si>
  <si>
    <t>2021/22 c/fwd Revenue Balance</t>
  </si>
  <si>
    <t>2021/22 Capital Balance</t>
  </si>
  <si>
    <t>McMillan Nursery</t>
  </si>
  <si>
    <t>Section A - Reconciliation of Bank to Closing Balance</t>
  </si>
  <si>
    <t>Statement Date</t>
  </si>
  <si>
    <t>1a</t>
  </si>
  <si>
    <t>Bank Balance(s) as per Bank Statement(s)</t>
  </si>
  <si>
    <t>Enter PLUS</t>
  </si>
  <si>
    <t>1b</t>
  </si>
  <si>
    <t>Fixed Deposit Balance(s) as per Bank notification</t>
  </si>
  <si>
    <t>Unreconciled transactions (payments only)</t>
  </si>
  <si>
    <t>Enter Minus</t>
  </si>
  <si>
    <t>Harefield Junior</t>
  </si>
  <si>
    <t>Unreconciled transactions (receipts only)</t>
  </si>
  <si>
    <t>(Reports/General Ledger/Bank/Unreconciled Transaction Listing)</t>
  </si>
  <si>
    <t xml:space="preserve">Closing Cashbook Position </t>
  </si>
  <si>
    <t>Year End Items</t>
  </si>
  <si>
    <t>Expenditure Accruals (including creditor control bal) Rev + Cap</t>
  </si>
  <si>
    <t>Minus</t>
  </si>
  <si>
    <t>Newnham Junior</t>
  </si>
  <si>
    <t>Income Accruals (including debtor control balance)</t>
  </si>
  <si>
    <t>PLUS</t>
  </si>
  <si>
    <t>Whitehall Junior</t>
  </si>
  <si>
    <t>Whiteheath Junior</t>
  </si>
  <si>
    <t>Prepayments</t>
  </si>
  <si>
    <t>Yeading Junior</t>
  </si>
  <si>
    <t>Income in Advance</t>
  </si>
  <si>
    <t>Payroll Control</t>
  </si>
  <si>
    <t>(VAT Input less VAT Output on I&amp;E Report page 8/9)</t>
  </si>
  <si>
    <t>Frithwood</t>
  </si>
  <si>
    <t>Ruislip Gardens</t>
  </si>
  <si>
    <t>Petty Cash in hand</t>
  </si>
  <si>
    <t>Accumulated Balance (A)</t>
  </si>
  <si>
    <t>Dr Tripletts CE</t>
  </si>
  <si>
    <t>St Swithun Wells RC</t>
  </si>
  <si>
    <t>Section B - Summary Revenue &amp; Capital Account</t>
  </si>
  <si>
    <t>Botwell House</t>
  </si>
  <si>
    <t>Capital (£)</t>
  </si>
  <si>
    <t>Revenue (£)</t>
  </si>
  <si>
    <t>Total (£)</t>
  </si>
  <si>
    <t>Sacred Heart RC</t>
  </si>
  <si>
    <t>Grange Park Junior</t>
  </si>
  <si>
    <t>Hillside Junior</t>
  </si>
  <si>
    <t>Accumulated Closing Balance (+surplus / -deficit) (B)</t>
  </si>
  <si>
    <t>Hayes Park Primary</t>
  </si>
  <si>
    <t>Oak Wood</t>
  </si>
  <si>
    <t>Harlington</t>
  </si>
  <si>
    <t>Meadow</t>
  </si>
  <si>
    <t>Hedgewood</t>
  </si>
  <si>
    <t>Section C - Variance Check and Sign Off</t>
  </si>
  <si>
    <t>Variance (should be ZERO) (A-B)</t>
  </si>
  <si>
    <t>Please email spreadsheet to schoolfinancereturns@hillingdon.gov.uk and then sign below,scan and submit a copy to: Schools Finance Team, 4W/04, Civic Centre, Uxbridge, Middlesex, UB8 1UW</t>
  </si>
  <si>
    <t>The closing revenue balance as % of total revenue budget (total revenue income + b/f revenue balance)</t>
  </si>
  <si>
    <t xml:space="preserve">Total Revenue </t>
  </si>
  <si>
    <t>Completed by &amp; Position</t>
  </si>
  <si>
    <t>Date</t>
  </si>
  <si>
    <t>Signature (1)                                     Headteacher Signature (2)</t>
  </si>
  <si>
    <t xml:space="preserve"> (VIA E-MAIL IN EXCEL FORMAT)</t>
  </si>
  <si>
    <t>CAPITAL Expenditure Accruals (Creditors)</t>
  </si>
  <si>
    <t>School</t>
  </si>
  <si>
    <t>Accruals to be labelled:  "School to School", "School to LBH" and External (For schools to all external suppliers including Academies).</t>
  </si>
  <si>
    <t xml:space="preserve">Supplier / Employee </t>
  </si>
  <si>
    <t>Details eg invoice no. and service description</t>
  </si>
  <si>
    <t>Ledger Code            e.g. CP12</t>
  </si>
  <si>
    <t>Cost Centre  e.g. 309</t>
  </si>
  <si>
    <t>Net Amount     £</t>
  </si>
  <si>
    <t>School to School</t>
  </si>
  <si>
    <t>School to LBH</t>
  </si>
  <si>
    <t>External</t>
  </si>
  <si>
    <t>TOTAL (which must match the total on the year-end return)</t>
  </si>
  <si>
    <t>Please note that the minimum limit for a capital accrual is £10,000.  This could consist of  a few items on the same CFR code totalling £10,000 but the total should not be less than £10,000.</t>
  </si>
  <si>
    <t>Credit LS (Liabilities) school code e.g. LIAB</t>
  </si>
  <si>
    <t>Example</t>
  </si>
  <si>
    <t>A Smith Building</t>
  </si>
  <si>
    <t>Conversion of classroom - works being completed</t>
  </si>
  <si>
    <t>CP12</t>
  </si>
  <si>
    <t>by 31st March 2017</t>
  </si>
  <si>
    <t>REVENUE Expenditure Accruals (Creditors)</t>
  </si>
  <si>
    <t xml:space="preserve">Payments due to Hillingdon Council Departments should be shown as 'School to LBH'. Payments due to other LBH schools should be shown as 'School to School'.   All other payments due, including those for employees and rates as 'External - School to Other'. </t>
  </si>
  <si>
    <t>Ledger Code            e.g. A004</t>
  </si>
  <si>
    <t>Cost Centre  e.g.102</t>
  </si>
  <si>
    <t xml:space="preserve">Minimum amount per CFR Code is £2,000.  Accruals should only be put through for goods and services (excluding VAT) that have been received/consumed before or on 31st March </t>
  </si>
  <si>
    <t>Examples</t>
  </si>
  <si>
    <t>ABC Employment</t>
  </si>
  <si>
    <t>External - School to Other</t>
  </si>
  <si>
    <t>Tidd - Supply Staff  7th to 25th March</t>
  </si>
  <si>
    <t>A004</t>
  </si>
  <si>
    <t>British Gas</t>
  </si>
  <si>
    <t>Gas Supply  1st March to 31st March Invoice 1236456</t>
  </si>
  <si>
    <t>A144</t>
  </si>
  <si>
    <t>EON</t>
  </si>
  <si>
    <t>Electricity Supply  1st Feb. to 31st March Invoice 5623</t>
  </si>
  <si>
    <t>A143</t>
  </si>
  <si>
    <t>Collaboratives</t>
  </si>
  <si>
    <t>Hub School owing funds to collaboratives for which income has been received</t>
  </si>
  <si>
    <t>A333</t>
  </si>
  <si>
    <t>B Brown - teacher</t>
  </si>
  <si>
    <t>Charged to xxxxxx School in error. Adjustment to be made in April 2017</t>
  </si>
  <si>
    <t>A001</t>
  </si>
  <si>
    <t>Toy supplier</t>
  </si>
  <si>
    <t>Children's Centre</t>
  </si>
  <si>
    <t>Play equipment for hall</t>
  </si>
  <si>
    <t>A224</t>
  </si>
  <si>
    <t>Various</t>
  </si>
  <si>
    <r>
      <t>See Aged Creditor Report</t>
    </r>
    <r>
      <rPr>
        <sz val="14"/>
        <color indexed="18"/>
        <rFont val="Arial"/>
        <family val="2"/>
      </rPr>
      <t>*</t>
    </r>
  </si>
  <si>
    <t>N/A</t>
  </si>
  <si>
    <t>LBH</t>
  </si>
  <si>
    <r>
      <t>See Aged Creditor Report</t>
    </r>
    <r>
      <rPr>
        <sz val="14"/>
        <color indexed="18"/>
        <rFont val="Arial"/>
        <family val="2"/>
      </rPr>
      <t xml:space="preserve">* </t>
    </r>
  </si>
  <si>
    <r>
      <t>*</t>
    </r>
    <r>
      <rPr>
        <sz val="10"/>
        <color indexed="18"/>
        <rFont val="Arial"/>
        <family val="2"/>
      </rPr>
      <t xml:space="preserve"> = Year End Adjustment Reversing journal not required - items just entered on this form</t>
    </r>
  </si>
  <si>
    <t>Income Accruals (Debtors)</t>
  </si>
  <si>
    <t>School:</t>
  </si>
  <si>
    <t xml:space="preserve">Income due from Hillingdon Council Departments should be shown as 'School to LBH'.  Income due from LBH schools should be shown as 'School to School'.  Income due from all other bodies, including employees and Business Rates should be recorded as 'External'. </t>
  </si>
  <si>
    <t>Supplier / Employee from Whom Income is Due</t>
  </si>
  <si>
    <t>Ledger Code             e.g. A950</t>
  </si>
  <si>
    <t>Cost Centre  e.g.904</t>
  </si>
  <si>
    <r>
      <t>The total accrual value should not be less than £2,000 per</t>
    </r>
    <r>
      <rPr>
        <b/>
        <sz val="10"/>
        <rFont val="Arial"/>
        <family val="2"/>
      </rPr>
      <t xml:space="preserve"> CFR</t>
    </r>
    <r>
      <rPr>
        <sz val="10"/>
        <rFont val="Arial"/>
        <family val="2"/>
      </rPr>
      <t xml:space="preserve"> code.  Note that several ledger codes may be mapped to one CFR code.</t>
    </r>
  </si>
  <si>
    <t>Debit AS (Asset) school code e.g. ASST</t>
  </si>
  <si>
    <t>Ace Badminton Club</t>
  </si>
  <si>
    <t>Hire of hall for Jan to March 2017 (ie manual invoice raised)</t>
  </si>
  <si>
    <t>A911</t>
  </si>
  <si>
    <t>A Middx School</t>
  </si>
  <si>
    <t>Extended Services Revenue where collaborativeawaiting funds from hub school</t>
  </si>
  <si>
    <t>B926</t>
  </si>
  <si>
    <t xml:space="preserve">External </t>
  </si>
  <si>
    <t xml:space="preserve">Maternity Insurance claim - Teachers </t>
  </si>
  <si>
    <t xml:space="preserve">Maternity Insurance claim - Non Teaching  </t>
  </si>
  <si>
    <t>A902</t>
  </si>
  <si>
    <r>
      <t>Aged Debtors Report</t>
    </r>
    <r>
      <rPr>
        <sz val="14"/>
        <color indexed="18"/>
        <rFont val="Comic Sans MS"/>
        <family val="4"/>
      </rPr>
      <t>*</t>
    </r>
  </si>
  <si>
    <r>
      <t>Capital Withheld</t>
    </r>
    <r>
      <rPr>
        <sz val="14"/>
        <color indexed="18"/>
        <rFont val="Comic Sans MS"/>
        <family val="4"/>
      </rPr>
      <t>*</t>
    </r>
  </si>
  <si>
    <t>Advance payments made to Hillingdon Council Departments should be shown as 'School to LBH'. Advance payments made to LBH schools should be shown as 'School to School'.   Advance payments made to other bodies, including those made to employees and Business Rates should be shown as 'External'.</t>
  </si>
  <si>
    <t>Supplier / Employee Paid</t>
  </si>
  <si>
    <t xml:space="preserve">Description of service </t>
  </si>
  <si>
    <t>Ledger Code e.g. A290</t>
  </si>
  <si>
    <t>Cost Centre  e.g.509</t>
  </si>
  <si>
    <t>Minimum amount per CFR code is £2,000.  Accruals should only be put through for goods and services (excluding VAT) that will be received/consumed after 31st March  but paid before this date.</t>
  </si>
  <si>
    <t>Refuse collection 01/04/17 to 30/09/17</t>
  </si>
  <si>
    <t>A164</t>
  </si>
  <si>
    <t>Insurance premiums for 2016</t>
  </si>
  <si>
    <t>A190</t>
  </si>
  <si>
    <t>A School Trip Company</t>
  </si>
  <si>
    <t>Deposit paid re booking for trip in June</t>
  </si>
  <si>
    <t>A325</t>
  </si>
  <si>
    <t>Exam provider</t>
  </si>
  <si>
    <t xml:space="preserve">Exam fees paid in advance for summer term </t>
  </si>
  <si>
    <t>A290</t>
  </si>
  <si>
    <t>Tot's FC</t>
  </si>
  <si>
    <t>Payment for Summer term 2017</t>
  </si>
  <si>
    <t>A330</t>
  </si>
  <si>
    <t>TO REACH THE SCHOOLS FINANCE TEAM NO LATER THAN 5th APRIL 2012</t>
  </si>
  <si>
    <t xml:space="preserve">Income received in advance from Hillingdon Council Departments should be shown as 'School to LBH'. Income received in advance from LBH schools should be shown as 'School to School'.  Income from all other bodies, including employees should be recorded as 'External'. </t>
  </si>
  <si>
    <t>Supplier / Employee from Who Income was Received</t>
  </si>
  <si>
    <t>Ledger Code e.g. A996</t>
  </si>
  <si>
    <t xml:space="preserve">Please provide supporting papers to back your prepayments for audit purposes. </t>
  </si>
  <si>
    <t>Collaborative receiving income from Hub school</t>
  </si>
  <si>
    <t>B926 or C926</t>
  </si>
  <si>
    <t>950 or 960</t>
  </si>
  <si>
    <t>Hub school money not yet distributed</t>
  </si>
  <si>
    <t>A997</t>
  </si>
  <si>
    <t>A Debtor</t>
  </si>
  <si>
    <t>Bad debt provision</t>
  </si>
  <si>
    <t>TBA</t>
  </si>
  <si>
    <t>Parents</t>
  </si>
  <si>
    <t>Year 6  School Journey June 2017 deposits</t>
  </si>
  <si>
    <t>A963</t>
  </si>
  <si>
    <r>
      <t>LBH</t>
    </r>
    <r>
      <rPr>
        <sz val="14"/>
        <color indexed="18"/>
        <rFont val="Comic Sans MS"/>
        <family val="4"/>
      </rPr>
      <t>*</t>
    </r>
  </si>
  <si>
    <t>Internal</t>
  </si>
  <si>
    <t>Advance of Cash Advance to schools</t>
  </si>
  <si>
    <t>Amount</t>
  </si>
  <si>
    <t xml:space="preserve">Total of details on this form should reconcile to your Payroll control Figure.  </t>
  </si>
  <si>
    <t xml:space="preserve">Employee </t>
  </si>
  <si>
    <t xml:space="preserve"> External</t>
  </si>
  <si>
    <t>Comments</t>
  </si>
  <si>
    <t>Where possible payroll queries should be resolved by the year end.</t>
  </si>
  <si>
    <t>March PAYE &amp; NI due to HM Revenue &amp; Customs</t>
  </si>
  <si>
    <t>B Jones</t>
  </si>
  <si>
    <t>Overpayment</t>
  </si>
  <si>
    <t>SIMS FMS Summary Trial Balance (STB) Reconciliation to Year End Statement</t>
  </si>
  <si>
    <t>N.B. It is only necessary to complete this sheet if there is a variance in cell G56 on front sheet</t>
  </si>
  <si>
    <t>Source</t>
  </si>
  <si>
    <t>Line</t>
  </si>
  <si>
    <t>Description</t>
  </si>
  <si>
    <t>£</t>
  </si>
  <si>
    <t>STB</t>
  </si>
  <si>
    <t>BK</t>
  </si>
  <si>
    <t>Bank (DR+/CR-)</t>
  </si>
  <si>
    <t>Year End Rec</t>
  </si>
  <si>
    <t>Variance (should be zero)</t>
  </si>
  <si>
    <t>Code</t>
  </si>
  <si>
    <t>CC</t>
  </si>
  <si>
    <t>Creditor Control (DR+/CR-)</t>
  </si>
  <si>
    <t xml:space="preserve">LS </t>
  </si>
  <si>
    <t>Liability (DR+/CR-)</t>
  </si>
  <si>
    <t xml:space="preserve">PY </t>
  </si>
  <si>
    <t>AC / AO</t>
  </si>
  <si>
    <t>Asset (DR+/CR-)</t>
  </si>
  <si>
    <t>DC</t>
  </si>
  <si>
    <t>Debtor Control (DR+/CR-)</t>
  </si>
  <si>
    <t>ES</t>
  </si>
  <si>
    <t>Salary Expenditure (DR+/CR-)</t>
  </si>
  <si>
    <t>EX</t>
  </si>
  <si>
    <t>Expenditure (DR+/CR-)</t>
  </si>
  <si>
    <t>IN</t>
  </si>
  <si>
    <t>Income (DR+/CR-)</t>
  </si>
  <si>
    <t>SUB TOTAL</t>
  </si>
  <si>
    <t xml:space="preserve">FC </t>
  </si>
  <si>
    <t>Fund Control (DR+/CR-)</t>
  </si>
  <si>
    <t>FD</t>
  </si>
  <si>
    <t>Fund (DR+/CR-)</t>
  </si>
  <si>
    <t>RE</t>
  </si>
  <si>
    <t>Retained Earnings</t>
  </si>
  <si>
    <t xml:space="preserve">PC </t>
  </si>
  <si>
    <t>Petty Cash (DR+/CR-)</t>
  </si>
  <si>
    <t>VI</t>
  </si>
  <si>
    <t>VAT Input (DR+/CR-)</t>
  </si>
  <si>
    <t>VO</t>
  </si>
  <si>
    <t>VAT Output (DR+/CR-)</t>
  </si>
  <si>
    <t>STB Total (should be ZERO)</t>
  </si>
  <si>
    <t>at 31st March 2024</t>
  </si>
  <si>
    <t>20th March 2024</t>
  </si>
  <si>
    <t>21st March 2024</t>
  </si>
  <si>
    <t>27th March 2024</t>
  </si>
  <si>
    <t>28th March 2024</t>
  </si>
  <si>
    <t>18th March 2024</t>
  </si>
  <si>
    <t>19th March 2024</t>
  </si>
  <si>
    <t>15th March 2024</t>
  </si>
  <si>
    <t>25th March 2024</t>
  </si>
  <si>
    <t>26th March 2024</t>
  </si>
  <si>
    <t xml:space="preserve">Bourne </t>
  </si>
  <si>
    <t>The Breakspear School</t>
  </si>
  <si>
    <t xml:space="preserve">Colham Manor </t>
  </si>
  <si>
    <t>Coteford Infants</t>
  </si>
  <si>
    <t xml:space="preserve">Deanesfield </t>
  </si>
  <si>
    <t>Field End Infants</t>
  </si>
  <si>
    <t>Glebe Primary</t>
  </si>
  <si>
    <t>Harefield Infants</t>
  </si>
  <si>
    <t>Harlyn Primary</t>
  </si>
  <si>
    <t>Harmondsworth Primary</t>
  </si>
  <si>
    <t>Heathrow Primary</t>
  </si>
  <si>
    <t>Lady Bankes Primary</t>
  </si>
  <si>
    <t>Minet Junior School</t>
  </si>
  <si>
    <t>Minet Infants School</t>
  </si>
  <si>
    <t>Newnham Infants</t>
  </si>
  <si>
    <t>Yeading Infants</t>
  </si>
  <si>
    <t>Highfield Primary</t>
  </si>
  <si>
    <t>Rabbsfarm Primary</t>
  </si>
  <si>
    <t>Warrender Primary</t>
  </si>
  <si>
    <t>Whitehall Infants</t>
  </si>
  <si>
    <t>Whiteheath Infants</t>
  </si>
  <si>
    <t xml:space="preserve">Cherry Lane </t>
  </si>
  <si>
    <t xml:space="preserve">B.W.I. CE </t>
  </si>
  <si>
    <t>Holy Trinity CE Primary</t>
  </si>
  <si>
    <t>St Bernadette's RC Primary</t>
  </si>
  <si>
    <t>St Catherine's RC Primary</t>
  </si>
  <si>
    <t>St Mary's RC Primary</t>
  </si>
  <si>
    <t>Oak Farm Primary</t>
  </si>
  <si>
    <t>Grange Park Infants</t>
  </si>
  <si>
    <t>Hillside Infants</t>
  </si>
  <si>
    <t>St Andrew's CE Primary</t>
  </si>
  <si>
    <t>VAT Reimbursement Outstanding as at 31 March 2024</t>
  </si>
  <si>
    <t>Total expenditure 2023/24</t>
  </si>
  <si>
    <t>Total income 2023/24</t>
  </si>
  <si>
    <t>Net Expenditure 2023/24 ( +surplus / -deficit )</t>
  </si>
  <si>
    <t>Balance Bought Forward from 2022/23 (+ surplus / -deficit)</t>
  </si>
  <si>
    <t>TO REACH THE SCHOOLS FINANCE TEAM NO LATER THAN 26th March 2024</t>
  </si>
  <si>
    <t>Year Ended 31 March 2024</t>
  </si>
  <si>
    <t>ALL ACCRUALS MUST BE SUPPORTED BY EVIDENCE THAT WORK / GOODS / SERVICES WILL BE CARRIED OUT / CONSUMED BY 31st MARCH 2024</t>
  </si>
  <si>
    <t>ALL ACCRUALS MUST BE SUPPORTED BY EVIDENCE THAT WORK / GOODS / SERVICES WILL BE CARRIED OUT / CONSUMED BY 31ST MARCH 2024</t>
  </si>
  <si>
    <t>2023/24</t>
  </si>
  <si>
    <t>Bank Balance(s) at 31st March 2024 as per Bank Statement(s)</t>
  </si>
  <si>
    <t>Balance Bought Forward from 2022/23(+ surplus / -deficit)</t>
  </si>
  <si>
    <t>School to School / School to LBH / Local Gov. Bodies / External</t>
  </si>
  <si>
    <t>Accruals</t>
  </si>
  <si>
    <t>School to school</t>
  </si>
  <si>
    <t>Local Government Bodies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</si>
</sst>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0.0%"/>
    <numFmt numFmtId="166" formatCode="#,##0.00_ ;[Red]\-#,##0.00\ "/>
    <numFmt numFmtId="167" formatCode="dd/mm/yy;@"/>
  </numFmts>
  <fonts count="33" x14ac:knownFonts="1">
    <font>
      <sz val="10"/>
      <name val="Arial"/>
    </font>
    <font>
      <sz val="10"/>
      <name val="Arial"/>
      <family val="2"/>
    </font>
    <font>
      <b/>
      <sz val="12"/>
      <name val="Arial"/>
      <family val="2"/>
    </font>
    <font>
      <sz val="10"/>
      <name val="Arial"/>
      <family val="2"/>
    </font>
    <font>
      <sz val="12"/>
      <name val="Arial"/>
      <family val="2"/>
    </font>
    <font>
      <b/>
      <sz val="12"/>
      <color indexed="12"/>
      <name val="Arial"/>
      <family val="2"/>
    </font>
    <font>
      <b/>
      <sz val="10"/>
      <name val="Arial"/>
      <family val="2"/>
    </font>
    <font>
      <b/>
      <u/>
      <sz val="10"/>
      <name val="Arial"/>
      <family val="2"/>
    </font>
    <font>
      <sz val="8"/>
      <name val="Arial"/>
      <family val="2"/>
    </font>
    <font>
      <u/>
      <sz val="10"/>
      <name val="Arial"/>
      <family val="2"/>
    </font>
    <font>
      <i/>
      <sz val="10"/>
      <name val="Arial"/>
      <family val="2"/>
    </font>
    <font>
      <b/>
      <sz val="10"/>
      <color indexed="10"/>
      <name val="Arial"/>
      <family val="2"/>
    </font>
    <font>
      <i/>
      <sz val="8"/>
      <name val="Arial"/>
      <family val="2"/>
    </font>
    <font>
      <sz val="10"/>
      <color indexed="9"/>
      <name val="Arial"/>
      <family val="2"/>
    </font>
    <font>
      <sz val="8"/>
      <name val="Arial"/>
      <family val="2"/>
    </font>
    <font>
      <u/>
      <sz val="10"/>
      <color indexed="12"/>
      <name val="Arial"/>
      <family val="2"/>
    </font>
    <font>
      <b/>
      <sz val="14"/>
      <name val="Arial"/>
      <family val="2"/>
    </font>
    <font>
      <i/>
      <sz val="12"/>
      <color indexed="8"/>
      <name val="Arial"/>
      <family val="2"/>
    </font>
    <font>
      <sz val="10"/>
      <color indexed="18"/>
      <name val="Comic Sans MS"/>
      <family val="4"/>
    </font>
    <font>
      <sz val="10"/>
      <color indexed="18"/>
      <name val="Arial"/>
      <family val="2"/>
    </font>
    <font>
      <sz val="8"/>
      <color indexed="81"/>
      <name val="Tahoma"/>
      <family val="2"/>
    </font>
    <font>
      <sz val="10"/>
      <color indexed="81"/>
      <name val="Tahoma"/>
      <family val="2"/>
    </font>
    <font>
      <b/>
      <sz val="10"/>
      <color indexed="81"/>
      <name val="Tahoma"/>
      <family val="2"/>
    </font>
    <font>
      <sz val="14"/>
      <color indexed="18"/>
      <name val="Comic Sans MS"/>
      <family val="4"/>
    </font>
    <font>
      <sz val="16"/>
      <color indexed="18"/>
      <name val="Arial"/>
      <family val="2"/>
    </font>
    <font>
      <sz val="14"/>
      <color indexed="18"/>
      <name val="Arial"/>
      <family val="2"/>
    </font>
    <font>
      <b/>
      <i/>
      <sz val="9"/>
      <name val="Arial"/>
      <family val="2"/>
    </font>
    <font>
      <b/>
      <i/>
      <sz val="8"/>
      <name val="Arial"/>
      <family val="2"/>
    </font>
    <font>
      <sz val="14"/>
      <name val="Arial"/>
      <family val="2"/>
    </font>
    <font>
      <i/>
      <sz val="14"/>
      <name val="Arial"/>
      <family val="2"/>
    </font>
    <font>
      <sz val="10"/>
      <name val="Arial"/>
      <family val="2"/>
    </font>
    <font>
      <b/>
      <i/>
      <sz val="10"/>
      <name val="Arial"/>
      <family val="2"/>
    </font>
    <font>
      <i/>
      <sz val="10"/>
      <color indexed="8"/>
      <name val="Arial"/>
      <family val="2"/>
    </font>
  </fonts>
  <fills count="10">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rgb="FF92D05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30" fillId="0" borderId="0"/>
    <xf numFmtId="0" fontId="1" fillId="0" borderId="0"/>
  </cellStyleXfs>
  <cellXfs count="196">
    <xf numFmtId="0" fontId="0" fillId="0" borderId="0" xfId="0"/>
    <xf numFmtId="0" fontId="2" fillId="0" borderId="0" xfId="1" applyFont="1" applyAlignment="1">
      <alignment horizontal="left" vertical="center" wrapText="1"/>
    </xf>
    <xf numFmtId="0" fontId="3" fillId="0" borderId="0" xfId="1" applyFont="1"/>
    <xf numFmtId="4" fontId="2" fillId="0" borderId="0" xfId="1" applyNumberFormat="1" applyFont="1" applyAlignment="1">
      <alignment horizontal="right" vertical="center"/>
    </xf>
    <xf numFmtId="0" fontId="6" fillId="0" borderId="0" xfId="1" applyFont="1" applyAlignment="1">
      <alignment vertical="center" wrapText="1"/>
    </xf>
    <xf numFmtId="0" fontId="6" fillId="0" borderId="0" xfId="1" applyFont="1" applyAlignment="1">
      <alignment vertical="center"/>
    </xf>
    <xf numFmtId="0" fontId="7" fillId="0" borderId="0" xfId="1" applyFont="1" applyAlignment="1">
      <alignment horizontal="left" vertical="center" wrapText="1"/>
    </xf>
    <xf numFmtId="4" fontId="8" fillId="0" borderId="0" xfId="1" applyNumberFormat="1" applyFont="1" applyAlignment="1">
      <alignment horizontal="center" vertical="center"/>
    </xf>
    <xf numFmtId="0" fontId="8" fillId="0" borderId="0" xfId="1" applyFont="1" applyAlignment="1">
      <alignment vertical="center" wrapText="1"/>
    </xf>
    <xf numFmtId="0" fontId="9" fillId="0" borderId="0" xfId="1" applyFont="1" applyAlignment="1">
      <alignment vertical="center" wrapText="1"/>
    </xf>
    <xf numFmtId="0" fontId="6" fillId="0" borderId="0" xfId="1" applyFont="1" applyAlignment="1">
      <alignment horizontal="left" vertical="center" wrapText="1"/>
    </xf>
    <xf numFmtId="4" fontId="10" fillId="0" borderId="0" xfId="1" applyNumberFormat="1" applyFont="1" applyAlignment="1">
      <alignment vertical="center"/>
    </xf>
    <xf numFmtId="0" fontId="8" fillId="0" borderId="0" xfId="1" applyFont="1" applyAlignment="1">
      <alignment horizontal="center" vertical="center"/>
    </xf>
    <xf numFmtId="0" fontId="8" fillId="0" borderId="0" xfId="1" applyFont="1" applyAlignment="1">
      <alignment horizontal="center"/>
    </xf>
    <xf numFmtId="0" fontId="6" fillId="0" borderId="1" xfId="1" applyFont="1" applyBorder="1" applyAlignment="1">
      <alignment vertical="center" wrapText="1"/>
    </xf>
    <xf numFmtId="4" fontId="6" fillId="0" borderId="1" xfId="1" applyNumberFormat="1" applyFont="1" applyBorder="1" applyAlignment="1">
      <alignment vertical="center"/>
    </xf>
    <xf numFmtId="0" fontId="7" fillId="0" borderId="0" xfId="1" applyFont="1" applyAlignment="1">
      <alignment vertical="center" wrapText="1"/>
    </xf>
    <xf numFmtId="0" fontId="11" fillId="0" borderId="0" xfId="1" applyFont="1" applyAlignment="1">
      <alignment vertical="center" wrapText="1"/>
    </xf>
    <xf numFmtId="4" fontId="6" fillId="0" borderId="1" xfId="1" applyNumberFormat="1" applyFont="1" applyBorder="1"/>
    <xf numFmtId="4" fontId="6" fillId="0" borderId="0" xfId="1" applyNumberFormat="1" applyFont="1"/>
    <xf numFmtId="4" fontId="6" fillId="0" borderId="1" xfId="1" applyNumberFormat="1" applyFont="1" applyBorder="1" applyAlignment="1">
      <alignment horizontal="right" vertical="center"/>
    </xf>
    <xf numFmtId="4" fontId="6" fillId="0" borderId="0" xfId="1" applyNumberFormat="1" applyFont="1" applyAlignment="1">
      <alignment horizontal="center" vertical="center" wrapText="1"/>
    </xf>
    <xf numFmtId="4" fontId="6" fillId="0" borderId="1" xfId="1" applyNumberFormat="1" applyFont="1" applyBorder="1" applyAlignment="1">
      <alignment horizontal="right"/>
    </xf>
    <xf numFmtId="4" fontId="6" fillId="0" borderId="0" xfId="1" applyNumberFormat="1" applyFont="1" applyAlignment="1">
      <alignment vertical="center"/>
    </xf>
    <xf numFmtId="0" fontId="12" fillId="0" borderId="0" xfId="1" applyFont="1" applyAlignment="1">
      <alignment vertical="center" wrapText="1"/>
    </xf>
    <xf numFmtId="4" fontId="13" fillId="0" borderId="0" xfId="1" applyNumberFormat="1" applyFont="1" applyAlignment="1">
      <alignment horizontal="right" vertical="center"/>
    </xf>
    <xf numFmtId="4" fontId="12" fillId="0" borderId="0" xfId="1" applyNumberFormat="1" applyFont="1" applyAlignment="1">
      <alignment vertical="center"/>
    </xf>
    <xf numFmtId="10" fontId="12" fillId="0" borderId="0" xfId="1" applyNumberFormat="1" applyFont="1" applyAlignment="1">
      <alignment vertical="center"/>
    </xf>
    <xf numFmtId="0" fontId="10" fillId="0" borderId="0" xfId="1" applyFont="1"/>
    <xf numFmtId="0" fontId="2" fillId="3" borderId="3" xfId="1" applyFont="1" applyFill="1" applyBorder="1" applyAlignment="1">
      <alignment vertical="center" wrapText="1"/>
    </xf>
    <xf numFmtId="0" fontId="2" fillId="3" borderId="4" xfId="1" applyFont="1" applyFill="1" applyBorder="1" applyAlignment="1">
      <alignment vertical="center"/>
    </xf>
    <xf numFmtId="0" fontId="4" fillId="3" borderId="4" xfId="1" applyFont="1" applyFill="1" applyBorder="1" applyAlignment="1">
      <alignment vertical="center"/>
    </xf>
    <xf numFmtId="1" fontId="2" fillId="3" borderId="4" xfId="1" applyNumberFormat="1" applyFont="1" applyFill="1" applyBorder="1" applyAlignment="1">
      <alignment horizontal="center" vertical="center"/>
    </xf>
    <xf numFmtId="1" fontId="2" fillId="3" borderId="4" xfId="1" applyNumberFormat="1" applyFont="1" applyFill="1" applyBorder="1" applyAlignment="1">
      <alignment horizontal="right" vertical="center"/>
    </xf>
    <xf numFmtId="0" fontId="0" fillId="0" borderId="0" xfId="1" applyFont="1" applyAlignment="1">
      <alignment horizontal="center"/>
    </xf>
    <xf numFmtId="0" fontId="2" fillId="0" borderId="0" xfId="1" applyFont="1"/>
    <xf numFmtId="0" fontId="2" fillId="0" borderId="5" xfId="1" applyFont="1" applyBorder="1" applyAlignment="1">
      <alignment vertical="center"/>
    </xf>
    <xf numFmtId="0" fontId="2" fillId="0" borderId="5" xfId="1" applyFont="1" applyBorder="1" applyAlignment="1">
      <alignment horizontal="center" vertical="center" wrapText="1"/>
    </xf>
    <xf numFmtId="4" fontId="2" fillId="0" borderId="5" xfId="1" applyNumberFormat="1" applyFont="1" applyBorder="1"/>
    <xf numFmtId="0" fontId="6" fillId="0" borderId="6" xfId="1" applyFont="1" applyBorder="1" applyAlignment="1">
      <alignment horizontal="center" wrapText="1"/>
    </xf>
    <xf numFmtId="0" fontId="6" fillId="0" borderId="7" xfId="1" applyFont="1" applyBorder="1" applyAlignment="1">
      <alignment horizontal="center" wrapText="1"/>
    </xf>
    <xf numFmtId="0" fontId="6" fillId="0" borderId="7" xfId="1" applyFont="1" applyBorder="1" applyAlignment="1">
      <alignment horizontal="left"/>
    </xf>
    <xf numFmtId="0" fontId="0" fillId="0" borderId="8" xfId="1" applyFont="1" applyBorder="1"/>
    <xf numFmtId="0" fontId="0" fillId="0" borderId="0" xfId="1" applyFont="1"/>
    <xf numFmtId="0" fontId="0" fillId="0" borderId="8" xfId="1" applyFont="1" applyBorder="1" applyAlignment="1">
      <alignment horizontal="center"/>
    </xf>
    <xf numFmtId="0" fontId="0" fillId="0" borderId="9" xfId="1" applyFont="1" applyBorder="1"/>
    <xf numFmtId="0" fontId="0" fillId="0" borderId="10" xfId="1" applyFont="1" applyBorder="1" applyAlignment="1">
      <alignment horizontal="center"/>
    </xf>
    <xf numFmtId="0" fontId="6" fillId="0" borderId="10" xfId="1" applyFont="1" applyBorder="1" applyAlignment="1">
      <alignment horizontal="left"/>
    </xf>
    <xf numFmtId="0" fontId="6" fillId="0" borderId="0" xfId="1" applyFont="1" applyAlignment="1">
      <alignment horizontal="left"/>
    </xf>
    <xf numFmtId="0" fontId="0" fillId="0" borderId="0" xfId="1" applyFont="1" applyAlignment="1">
      <alignment horizontal="left"/>
    </xf>
    <xf numFmtId="0" fontId="0" fillId="0" borderId="9" xfId="1" applyFont="1" applyBorder="1" applyAlignment="1">
      <alignment horizontal="center"/>
    </xf>
    <xf numFmtId="3" fontId="0" fillId="0" borderId="0" xfId="1" applyNumberFormat="1" applyFont="1" applyAlignment="1">
      <alignment horizontal="center"/>
    </xf>
    <xf numFmtId="0" fontId="6" fillId="0" borderId="8" xfId="1" applyFont="1" applyBorder="1" applyAlignment="1">
      <alignment horizontal="center" wrapText="1"/>
    </xf>
    <xf numFmtId="0" fontId="6" fillId="0" borderId="0" xfId="1" applyFont="1" applyAlignment="1">
      <alignment horizontal="center" wrapText="1"/>
    </xf>
    <xf numFmtId="0" fontId="0" fillId="0" borderId="3" xfId="1" applyFont="1" applyBorder="1" applyAlignment="1">
      <alignment horizontal="left"/>
    </xf>
    <xf numFmtId="0" fontId="0" fillId="0" borderId="4" xfId="1" applyFont="1" applyBorder="1" applyAlignment="1">
      <alignment horizontal="center"/>
    </xf>
    <xf numFmtId="0" fontId="0" fillId="0" borderId="4" xfId="1" applyFont="1" applyBorder="1"/>
    <xf numFmtId="3" fontId="6" fillId="0" borderId="11" xfId="1" applyNumberFormat="1" applyFont="1" applyBorder="1"/>
    <xf numFmtId="0" fontId="0" fillId="4" borderId="0" xfId="1" applyFont="1" applyFill="1"/>
    <xf numFmtId="0" fontId="16" fillId="4" borderId="0" xfId="1" applyFont="1" applyFill="1"/>
    <xf numFmtId="1" fontId="2" fillId="0" borderId="5" xfId="1" applyNumberFormat="1" applyFont="1" applyBorder="1"/>
    <xf numFmtId="0" fontId="0" fillId="0" borderId="12" xfId="1" applyFont="1" applyBorder="1"/>
    <xf numFmtId="0" fontId="0" fillId="0" borderId="13" xfId="1" applyFont="1" applyBorder="1"/>
    <xf numFmtId="4" fontId="0" fillId="0" borderId="13" xfId="1" applyNumberFormat="1" applyFont="1" applyBorder="1"/>
    <xf numFmtId="4" fontId="0" fillId="0" borderId="14" xfId="1" applyNumberFormat="1" applyFont="1" applyBorder="1"/>
    <xf numFmtId="0" fontId="0" fillId="0" borderId="15" xfId="1" applyFont="1" applyBorder="1"/>
    <xf numFmtId="4" fontId="0" fillId="0" borderId="15" xfId="1" applyNumberFormat="1" applyFont="1" applyBorder="1"/>
    <xf numFmtId="0" fontId="0" fillId="0" borderId="16" xfId="1" applyFont="1" applyBorder="1"/>
    <xf numFmtId="1" fontId="5" fillId="5" borderId="11" xfId="1" applyNumberFormat="1" applyFont="1" applyFill="1" applyBorder="1" applyAlignment="1" applyProtection="1">
      <alignment horizontal="center" vertical="center"/>
      <protection locked="0"/>
    </xf>
    <xf numFmtId="0" fontId="12" fillId="0" borderId="0" xfId="1" applyFont="1" applyAlignment="1">
      <alignment horizontal="left" vertical="center" wrapText="1"/>
    </xf>
    <xf numFmtId="0" fontId="6" fillId="0" borderId="0" xfId="1" applyFont="1"/>
    <xf numFmtId="0" fontId="16" fillId="4" borderId="0" xfId="1" applyFont="1" applyFill="1" applyAlignment="1">
      <alignment horizontal="right"/>
    </xf>
    <xf numFmtId="166" fontId="0" fillId="0" borderId="0" xfId="1" applyNumberFormat="1" applyFont="1"/>
    <xf numFmtId="4" fontId="6" fillId="2" borderId="1" xfId="1" applyNumberFormat="1" applyFont="1" applyFill="1" applyBorder="1" applyProtection="1">
      <protection locked="0"/>
    </xf>
    <xf numFmtId="0" fontId="0" fillId="0" borderId="5" xfId="1" applyFont="1" applyBorder="1" applyProtection="1">
      <protection locked="0"/>
    </xf>
    <xf numFmtId="0" fontId="0" fillId="2" borderId="1" xfId="1" applyFont="1" applyFill="1" applyBorder="1" applyProtection="1">
      <protection locked="0"/>
    </xf>
    <xf numFmtId="0" fontId="0" fillId="2" borderId="17" xfId="1" applyFont="1" applyFill="1" applyBorder="1" applyProtection="1">
      <protection locked="0"/>
    </xf>
    <xf numFmtId="0" fontId="2" fillId="0" borderId="18" xfId="1" applyFont="1" applyBorder="1" applyAlignment="1">
      <alignment horizontal="center" vertical="center" wrapText="1"/>
    </xf>
    <xf numFmtId="0" fontId="2" fillId="0" borderId="5" xfId="1" applyFont="1" applyBorder="1"/>
    <xf numFmtId="0" fontId="2" fillId="0" borderId="19" xfId="1" applyFont="1" applyBorder="1"/>
    <xf numFmtId="0" fontId="2" fillId="0" borderId="18" xfId="1" applyFont="1" applyBorder="1"/>
    <xf numFmtId="0" fontId="2" fillId="0" borderId="5" xfId="1" applyFont="1" applyBorder="1" applyAlignment="1">
      <alignment vertical="center" wrapText="1"/>
    </xf>
    <xf numFmtId="0" fontId="18" fillId="0" borderId="0" xfId="1" applyFont="1" applyAlignment="1">
      <alignment wrapText="1"/>
    </xf>
    <xf numFmtId="0" fontId="18" fillId="0" borderId="0" xfId="1" applyFont="1"/>
    <xf numFmtId="0" fontId="18" fillId="0" borderId="0" xfId="1" applyFont="1" applyAlignment="1">
      <alignment horizontal="center"/>
    </xf>
    <xf numFmtId="0" fontId="19" fillId="0" borderId="0" xfId="1" applyFont="1"/>
    <xf numFmtId="0" fontId="18" fillId="0" borderId="0" xfId="1" applyFont="1" applyAlignment="1">
      <alignment horizontal="center" wrapText="1"/>
    </xf>
    <xf numFmtId="0" fontId="19" fillId="0" borderId="0" xfId="1" applyFont="1" applyAlignment="1">
      <alignment wrapText="1"/>
    </xf>
    <xf numFmtId="0" fontId="19" fillId="0" borderId="0" xfId="1" applyFont="1" applyAlignment="1">
      <alignment horizontal="center" wrapText="1"/>
    </xf>
    <xf numFmtId="0" fontId="19" fillId="0" borderId="0" xfId="1" applyFont="1" applyAlignment="1">
      <alignment horizontal="center"/>
    </xf>
    <xf numFmtId="0" fontId="24" fillId="0" borderId="0" xfId="1" applyFont="1"/>
    <xf numFmtId="0" fontId="25" fillId="0" borderId="0" xfId="1" applyFont="1"/>
    <xf numFmtId="2" fontId="18" fillId="0" borderId="0" xfId="1" applyNumberFormat="1" applyFont="1"/>
    <xf numFmtId="0" fontId="6" fillId="4" borderId="0" xfId="1" applyFont="1" applyFill="1"/>
    <xf numFmtId="0" fontId="6" fillId="0" borderId="0" xfId="1" applyFont="1" applyAlignment="1">
      <alignment horizontal="center"/>
    </xf>
    <xf numFmtId="1" fontId="17" fillId="0" borderId="0" xfId="1" applyNumberFormat="1" applyFont="1" applyAlignment="1">
      <alignment horizontal="center"/>
    </xf>
    <xf numFmtId="0" fontId="17" fillId="0" borderId="0" xfId="1" applyFont="1" applyAlignment="1">
      <alignment horizontal="center"/>
    </xf>
    <xf numFmtId="0" fontId="2" fillId="6" borderId="5" xfId="1" applyFont="1" applyFill="1" applyBorder="1" applyAlignment="1" applyProtection="1">
      <alignment vertical="center"/>
      <protection locked="0"/>
    </xf>
    <xf numFmtId="0" fontId="2" fillId="6" borderId="5" xfId="1" applyFont="1" applyFill="1" applyBorder="1" applyAlignment="1" applyProtection="1">
      <alignment horizontal="center" vertical="center"/>
      <protection locked="0"/>
    </xf>
    <xf numFmtId="0" fontId="2" fillId="6" borderId="5" xfId="1" applyFont="1" applyFill="1" applyBorder="1" applyAlignment="1" applyProtection="1">
      <alignment vertical="center" wrapText="1"/>
      <protection locked="0"/>
    </xf>
    <xf numFmtId="0" fontId="2" fillId="6" borderId="5" xfId="1" applyFont="1" applyFill="1" applyBorder="1" applyAlignment="1" applyProtection="1">
      <alignment horizontal="center" vertical="center" wrapText="1"/>
      <protection locked="0"/>
    </xf>
    <xf numFmtId="4" fontId="0" fillId="0" borderId="5" xfId="1" applyNumberFormat="1" applyFont="1" applyBorder="1" applyProtection="1">
      <protection locked="0"/>
    </xf>
    <xf numFmtId="0" fontId="0" fillId="6" borderId="5" xfId="1" applyFont="1" applyFill="1" applyBorder="1" applyProtection="1">
      <protection locked="0"/>
    </xf>
    <xf numFmtId="4" fontId="18" fillId="0" borderId="0" xfId="1" applyNumberFormat="1" applyFont="1"/>
    <xf numFmtId="4" fontId="0" fillId="0" borderId="20" xfId="1" applyNumberFormat="1" applyFont="1" applyBorder="1" applyProtection="1">
      <protection locked="0"/>
    </xf>
    <xf numFmtId="4" fontId="0" fillId="0" borderId="18" xfId="1" applyNumberFormat="1" applyFont="1" applyBorder="1" applyProtection="1">
      <protection locked="0"/>
    </xf>
    <xf numFmtId="0" fontId="0" fillId="0" borderId="0" xfId="1" applyFont="1" applyAlignment="1">
      <alignment vertical="center" wrapText="1"/>
    </xf>
    <xf numFmtId="0" fontId="26" fillId="0" borderId="0" xfId="1" applyFont="1" applyAlignment="1">
      <alignment vertical="center" wrapText="1"/>
    </xf>
    <xf numFmtId="0" fontId="27" fillId="0" borderId="0" xfId="1" applyFont="1" applyAlignment="1">
      <alignment vertical="center"/>
    </xf>
    <xf numFmtId="4" fontId="6" fillId="7" borderId="1" xfId="1" applyNumberFormat="1" applyFont="1" applyFill="1" applyBorder="1" applyAlignment="1">
      <alignment horizontal="center"/>
    </xf>
    <xf numFmtId="165" fontId="6" fillId="7" borderId="1" xfId="1" applyNumberFormat="1" applyFont="1" applyFill="1" applyBorder="1"/>
    <xf numFmtId="0" fontId="1" fillId="0" borderId="0" xfId="1" applyFont="1"/>
    <xf numFmtId="0" fontId="6" fillId="0" borderId="0" xfId="1" applyFont="1" applyAlignment="1">
      <alignment horizontal="right"/>
    </xf>
    <xf numFmtId="166" fontId="6" fillId="0" borderId="0" xfId="1" applyNumberFormat="1" applyFont="1" applyAlignment="1">
      <alignment horizontal="right" wrapText="1"/>
    </xf>
    <xf numFmtId="49" fontId="0" fillId="0" borderId="0" xfId="1" applyNumberFormat="1" applyFont="1"/>
    <xf numFmtId="0" fontId="6" fillId="0" borderId="0" xfId="1" applyFont="1" applyAlignment="1">
      <alignment wrapText="1"/>
    </xf>
    <xf numFmtId="0" fontId="29" fillId="0" borderId="0" xfId="1" applyFont="1" applyAlignment="1">
      <alignment horizontal="left" vertical="center" wrapText="1"/>
    </xf>
    <xf numFmtId="0" fontId="29" fillId="0" borderId="0" xfId="1" applyFont="1"/>
    <xf numFmtId="0" fontId="7" fillId="0" borderId="0" xfId="1" applyFont="1"/>
    <xf numFmtId="164" fontId="0" fillId="0" borderId="0" xfId="1" applyNumberFormat="1" applyFont="1"/>
    <xf numFmtId="3" fontId="6" fillId="0" borderId="23" xfId="1" applyNumberFormat="1" applyFont="1" applyBorder="1"/>
    <xf numFmtId="0" fontId="6" fillId="0" borderId="21" xfId="1" applyFont="1" applyBorder="1"/>
    <xf numFmtId="49" fontId="6" fillId="0" borderId="21" xfId="1" applyNumberFormat="1" applyFont="1" applyBorder="1"/>
    <xf numFmtId="3" fontId="6" fillId="0" borderId="21" xfId="1" applyNumberFormat="1" applyFont="1" applyBorder="1"/>
    <xf numFmtId="4" fontId="2" fillId="0" borderId="26" xfId="1" applyNumberFormat="1" applyFont="1" applyBorder="1"/>
    <xf numFmtId="0" fontId="0" fillId="0" borderId="5" xfId="0" applyBorder="1"/>
    <xf numFmtId="4" fontId="0" fillId="0" borderId="0" xfId="0" applyNumberFormat="1"/>
    <xf numFmtId="0" fontId="31" fillId="0" borderId="0" xfId="0" applyFont="1"/>
    <xf numFmtId="0" fontId="0" fillId="0" borderId="27" xfId="1" applyFont="1" applyBorder="1" applyProtection="1">
      <protection locked="0"/>
    </xf>
    <xf numFmtId="0" fontId="6" fillId="0" borderId="27" xfId="1" applyFont="1" applyBorder="1" applyProtection="1">
      <protection locked="0"/>
    </xf>
    <xf numFmtId="4" fontId="0" fillId="0" borderId="28" xfId="1" applyNumberFormat="1" applyFont="1" applyBorder="1" applyProtection="1">
      <protection locked="0"/>
    </xf>
    <xf numFmtId="0" fontId="0" fillId="0" borderId="19" xfId="1" applyFont="1" applyBorder="1" applyProtection="1">
      <protection locked="0"/>
    </xf>
    <xf numFmtId="4" fontId="0" fillId="0" borderId="5" xfId="0" applyNumberFormat="1" applyBorder="1"/>
    <xf numFmtId="49" fontId="1" fillId="0" borderId="21" xfId="1" applyNumberFormat="1" applyFont="1" applyBorder="1"/>
    <xf numFmtId="0" fontId="1" fillId="0" borderId="0" xfId="0" applyFont="1"/>
    <xf numFmtId="4" fontId="1" fillId="2" borderId="1" xfId="1" applyNumberFormat="1" applyFont="1" applyFill="1" applyBorder="1" applyAlignment="1" applyProtection="1">
      <alignment vertical="center"/>
      <protection locked="0"/>
    </xf>
    <xf numFmtId="166" fontId="0" fillId="0" borderId="0" xfId="2" applyNumberFormat="1" applyFont="1"/>
    <xf numFmtId="0" fontId="1" fillId="0" borderId="0" xfId="1" applyFont="1" applyAlignment="1">
      <alignment vertical="center"/>
    </xf>
    <xf numFmtId="4" fontId="1" fillId="0" borderId="0" xfId="1" applyNumberFormat="1" applyFont="1" applyAlignment="1">
      <alignment horizontal="center"/>
    </xf>
    <xf numFmtId="4" fontId="1" fillId="0" borderId="0" xfId="1" applyNumberFormat="1" applyFont="1" applyAlignment="1">
      <alignment vertical="center"/>
    </xf>
    <xf numFmtId="0" fontId="1" fillId="0" borderId="0" xfId="1" applyFont="1" applyAlignment="1">
      <alignment horizontal="center"/>
    </xf>
    <xf numFmtId="0" fontId="1" fillId="0" borderId="0" xfId="1" applyFont="1" applyAlignment="1">
      <alignment vertical="center" wrapText="1"/>
    </xf>
    <xf numFmtId="0" fontId="1" fillId="8" borderId="1" xfId="1" applyFont="1" applyFill="1" applyBorder="1" applyAlignment="1" applyProtection="1">
      <alignment vertical="center"/>
      <protection locked="0"/>
    </xf>
    <xf numFmtId="4" fontId="1" fillId="0" borderId="0" xfId="1" applyNumberFormat="1" applyFont="1" applyAlignment="1" applyProtection="1">
      <alignment vertical="center"/>
      <protection locked="0"/>
    </xf>
    <xf numFmtId="4" fontId="1" fillId="2" borderId="25" xfId="1" applyNumberFormat="1" applyFont="1" applyFill="1" applyBorder="1" applyAlignment="1" applyProtection="1">
      <alignment vertical="center"/>
      <protection locked="0"/>
    </xf>
    <xf numFmtId="4" fontId="1" fillId="0" borderId="1" xfId="1" applyNumberFormat="1" applyFont="1" applyBorder="1" applyAlignment="1">
      <alignment vertical="center"/>
    </xf>
    <xf numFmtId="4" fontId="1" fillId="0" borderId="1" xfId="1" applyNumberFormat="1" applyFont="1" applyBorder="1" applyAlignment="1">
      <alignment vertical="center" wrapText="1"/>
    </xf>
    <xf numFmtId="0" fontId="1" fillId="0" borderId="0" xfId="1" applyFont="1" applyAlignment="1">
      <alignment horizontal="left" vertical="center" wrapText="1"/>
    </xf>
    <xf numFmtId="4" fontId="1" fillId="0" borderId="0" xfId="1" applyNumberFormat="1" applyFont="1" applyAlignment="1">
      <alignment vertical="center" wrapText="1"/>
    </xf>
    <xf numFmtId="0" fontId="1" fillId="0" borderId="2" xfId="1" applyFont="1" applyBorder="1" applyAlignment="1">
      <alignment vertical="center" wrapText="1"/>
    </xf>
    <xf numFmtId="4" fontId="1" fillId="0" borderId="2" xfId="1" applyNumberFormat="1" applyFont="1" applyBorder="1" applyAlignment="1">
      <alignment vertical="center"/>
    </xf>
    <xf numFmtId="0" fontId="1" fillId="0" borderId="0" xfId="1" applyFont="1" applyAlignment="1">
      <alignment wrapText="1"/>
    </xf>
    <xf numFmtId="0" fontId="1" fillId="0" borderId="0" xfId="1" applyFont="1" applyAlignment="1">
      <alignment horizontal="center" vertical="center"/>
    </xf>
    <xf numFmtId="4" fontId="1" fillId="0" borderId="0" xfId="1" applyNumberFormat="1" applyFont="1" applyAlignment="1">
      <alignment horizontal="center" vertical="center"/>
    </xf>
    <xf numFmtId="4" fontId="1" fillId="0" borderId="0" xfId="1" applyNumberFormat="1" applyFont="1" applyAlignment="1">
      <alignment horizontal="center" wrapText="1"/>
    </xf>
    <xf numFmtId="0" fontId="1" fillId="0" borderId="0" xfId="1" applyFont="1" applyAlignment="1">
      <alignment horizontal="center" wrapText="1"/>
    </xf>
    <xf numFmtId="4" fontId="1" fillId="2" borderId="1" xfId="1" applyNumberFormat="1" applyFont="1" applyFill="1" applyBorder="1" applyAlignment="1" applyProtection="1">
      <alignment horizontal="right" vertical="center"/>
      <protection locked="0"/>
    </xf>
    <xf numFmtId="4" fontId="1" fillId="0" borderId="0" xfId="1" applyNumberFormat="1" applyFont="1" applyAlignment="1">
      <alignment horizontal="center" vertical="center" wrapText="1"/>
    </xf>
    <xf numFmtId="4" fontId="1" fillId="0" borderId="0" xfId="1" applyNumberFormat="1" applyFont="1" applyAlignment="1">
      <alignment horizontal="right" vertical="center"/>
    </xf>
    <xf numFmtId="4" fontId="1" fillId="0" borderId="1" xfId="1" applyNumberFormat="1" applyFont="1" applyBorder="1" applyAlignment="1">
      <alignment horizontal="right"/>
    </xf>
    <xf numFmtId="4" fontId="1" fillId="0" borderId="0" xfId="1" applyNumberFormat="1" applyFont="1"/>
    <xf numFmtId="0" fontId="1" fillId="2" borderId="1" xfId="1" applyFont="1" applyFill="1" applyBorder="1" applyAlignment="1" applyProtection="1">
      <alignment vertical="center" wrapText="1"/>
      <protection locked="0"/>
    </xf>
    <xf numFmtId="167" fontId="1" fillId="2" borderId="1" xfId="1" applyNumberFormat="1" applyFont="1" applyFill="1" applyBorder="1" applyAlignment="1" applyProtection="1">
      <alignment horizontal="center" vertical="center" wrapText="1"/>
      <protection locked="0"/>
    </xf>
    <xf numFmtId="49" fontId="1" fillId="0" borderId="0" xfId="1" applyNumberFormat="1" applyFont="1"/>
    <xf numFmtId="0" fontId="0" fillId="9" borderId="0" xfId="1" applyFont="1" applyFill="1"/>
    <xf numFmtId="0" fontId="1" fillId="9" borderId="0" xfId="1" applyFont="1" applyFill="1"/>
    <xf numFmtId="166" fontId="0" fillId="9" borderId="0" xfId="1" applyNumberFormat="1" applyFont="1" applyFill="1"/>
    <xf numFmtId="0" fontId="0" fillId="9" borderId="0" xfId="0" applyFill="1"/>
    <xf numFmtId="0" fontId="7" fillId="0" borderId="0" xfId="1" applyFont="1" applyAlignment="1">
      <alignment horizontal="left" vertical="center" wrapText="1"/>
    </xf>
    <xf numFmtId="0" fontId="1" fillId="0" borderId="0" xfId="1" applyFont="1" applyAlignment="1">
      <alignment vertical="center" wrapText="1"/>
    </xf>
    <xf numFmtId="0" fontId="0" fillId="0" borderId="0" xfId="1" applyFont="1" applyAlignment="1">
      <alignment vertical="center" wrapText="1"/>
    </xf>
    <xf numFmtId="0" fontId="1" fillId="0" borderId="10" xfId="1" applyFont="1" applyBorder="1" applyAlignment="1">
      <alignment vertical="center" wrapText="1"/>
    </xf>
    <xf numFmtId="0" fontId="0" fillId="0" borderId="10" xfId="0" applyBorder="1"/>
    <xf numFmtId="0" fontId="28" fillId="0" borderId="0" xfId="1" applyFont="1" applyAlignment="1">
      <alignment wrapText="1"/>
    </xf>
    <xf numFmtId="0" fontId="2" fillId="0" borderId="19" xfId="1" applyFont="1" applyBorder="1"/>
    <xf numFmtId="0" fontId="0" fillId="0" borderId="22" xfId="1" applyFont="1" applyBorder="1"/>
    <xf numFmtId="0" fontId="0" fillId="0" borderId="18" xfId="1" applyFont="1" applyBorder="1"/>
    <xf numFmtId="0" fontId="4" fillId="0" borderId="22" xfId="1" applyFont="1" applyBorder="1" applyAlignment="1">
      <alignment horizontal="left" vertical="center" wrapText="1"/>
    </xf>
    <xf numFmtId="0" fontId="6" fillId="0" borderId="0" xfId="1" applyFont="1" applyAlignment="1">
      <alignment horizontal="left" vertical="center" wrapText="1"/>
    </xf>
    <xf numFmtId="0" fontId="1" fillId="0" borderId="0" xfId="1" applyFont="1"/>
    <xf numFmtId="0" fontId="4" fillId="0" borderId="0" xfId="1" applyFont="1" applyAlignment="1">
      <alignment vertical="center" wrapText="1"/>
    </xf>
    <xf numFmtId="0" fontId="0" fillId="0" borderId="5" xfId="1" applyFont="1" applyBorder="1" applyProtection="1">
      <protection locked="0"/>
    </xf>
    <xf numFmtId="0" fontId="4" fillId="0" borderId="24" xfId="1" applyFont="1" applyBorder="1" applyAlignment="1">
      <alignment horizontal="left" vertical="center" wrapText="1"/>
    </xf>
    <xf numFmtId="0" fontId="4" fillId="0" borderId="0" xfId="1" applyFont="1" applyAlignment="1">
      <alignment horizontal="left" vertical="center" wrapText="1"/>
    </xf>
    <xf numFmtId="0" fontId="2" fillId="0" borderId="19" xfId="1" applyFont="1" applyBorder="1" applyAlignment="1">
      <alignment vertical="center"/>
    </xf>
    <xf numFmtId="0" fontId="0" fillId="0" borderId="18" xfId="1" applyFont="1" applyBorder="1" applyAlignment="1">
      <alignment vertical="center"/>
    </xf>
    <xf numFmtId="0" fontId="18" fillId="0" borderId="0" xfId="1" applyFont="1" applyAlignment="1">
      <alignment wrapText="1"/>
    </xf>
    <xf numFmtId="0" fontId="18" fillId="0" borderId="0" xfId="1" applyFont="1"/>
    <xf numFmtId="0" fontId="0" fillId="6" borderId="19" xfId="1" applyFont="1" applyFill="1" applyBorder="1" applyProtection="1">
      <protection locked="0"/>
    </xf>
    <xf numFmtId="0" fontId="0" fillId="6" borderId="18" xfId="1" applyFont="1" applyFill="1" applyBorder="1" applyProtection="1">
      <protection locked="0"/>
    </xf>
    <xf numFmtId="0" fontId="0" fillId="0" borderId="19" xfId="1" applyFont="1" applyBorder="1" applyProtection="1">
      <protection locked="0"/>
    </xf>
    <xf numFmtId="0" fontId="0" fillId="0" borderId="18" xfId="1" applyFont="1" applyBorder="1" applyProtection="1">
      <protection locked="0"/>
    </xf>
    <xf numFmtId="0" fontId="0" fillId="0" borderId="29" xfId="1" applyFont="1" applyBorder="1" applyProtection="1">
      <protection locked="0"/>
    </xf>
    <xf numFmtId="0" fontId="0" fillId="0" borderId="28" xfId="1" applyFont="1" applyBorder="1" applyProtection="1">
      <protection locked="0"/>
    </xf>
    <xf numFmtId="0" fontId="2" fillId="0" borderId="0" xfId="1" applyFont="1" applyAlignment="1">
      <alignment horizontal="center"/>
    </xf>
    <xf numFmtId="0" fontId="32" fillId="0" borderId="0" xfId="1" applyFont="1" applyAlignment="1">
      <alignment horizontal="center"/>
    </xf>
  </cellXfs>
  <cellStyles count="3">
    <cellStyle name="%" xfId="1" xr:uid="{00000000-0005-0000-0000-000000000000}"/>
    <cellStyle name="% 2" xfId="2" xr:uid="{A9534F21-63A4-41A9-B512-32FE386862E3}"/>
    <cellStyle name="Normal" xfId="0" builtinId="0"/>
  </cellStyles>
  <dxfs count="2">
    <dxf>
      <fill>
        <patternFill>
          <bgColor indexed="29"/>
        </patternFill>
      </fill>
    </dxf>
    <dxf>
      <font>
        <b/>
        <i val="0"/>
        <condense val="0"/>
        <extend val="0"/>
        <color indexed="1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9"/>
  <sheetViews>
    <sheetView tabSelected="1" topLeftCell="A13" workbookViewId="0">
      <selection activeCell="C10" sqref="C10"/>
    </sheetView>
  </sheetViews>
  <sheetFormatPr defaultRowHeight="12.5" x14ac:dyDescent="0.25"/>
  <cols>
    <col min="1" max="1" width="6" customWidth="1"/>
    <col min="2" max="2" width="60.26953125" customWidth="1"/>
    <col min="3" max="3" width="15.54296875" customWidth="1"/>
    <col min="4" max="4" width="1.81640625" customWidth="1"/>
    <col min="5" max="5" width="14.81640625" customWidth="1"/>
    <col min="6" max="6" width="3.453125" customWidth="1"/>
    <col min="7" max="7" width="17.81640625" customWidth="1"/>
    <col min="13" max="13" width="9.26953125" customWidth="1"/>
    <col min="17" max="17" width="9.7265625" bestFit="1" customWidth="1"/>
    <col min="18" max="18" width="9.1796875" customWidth="1"/>
    <col min="19" max="20" width="9.1796875" hidden="1" customWidth="1"/>
    <col min="21" max="21" width="41.54296875" style="111" hidden="1" customWidth="1"/>
    <col min="22" max="23" width="15.7265625" style="72" hidden="1" customWidth="1"/>
    <col min="24" max="26" width="9.1796875" hidden="1" customWidth="1"/>
    <col min="27" max="27" width="27" hidden="1" customWidth="1"/>
  </cols>
  <sheetData>
    <row r="1" spans="1:27" ht="15.5" x14ac:dyDescent="0.25">
      <c r="B1" s="1" t="s">
        <v>0</v>
      </c>
      <c r="C1" s="137"/>
      <c r="D1" s="137"/>
      <c r="E1" s="138"/>
      <c r="F1" s="111"/>
      <c r="G1" s="3" t="s">
        <v>222</v>
      </c>
      <c r="S1" s="164"/>
      <c r="T1" s="164"/>
      <c r="U1" s="165"/>
      <c r="V1" s="166"/>
      <c r="W1" s="166"/>
      <c r="X1" s="164"/>
      <c r="Y1" s="167"/>
      <c r="Z1" s="167"/>
      <c r="AA1" s="167"/>
    </row>
    <row r="2" spans="1:27" ht="13" thickBot="1" x14ac:dyDescent="0.3">
      <c r="B2" s="171" t="s">
        <v>1</v>
      </c>
      <c r="C2" s="172"/>
      <c r="D2" s="172"/>
      <c r="E2" s="172"/>
      <c r="F2" s="172"/>
      <c r="G2" s="172"/>
    </row>
    <row r="3" spans="1:27" ht="39.5" thickBot="1" x14ac:dyDescent="0.35">
      <c r="B3" s="29" t="str">
        <f>IF(G3="","",VLOOKUP(G3,T4:U82,2,FALSE))</f>
        <v/>
      </c>
      <c r="C3" s="30"/>
      <c r="D3" s="31"/>
      <c r="E3" s="32"/>
      <c r="F3" s="33" t="s">
        <v>2</v>
      </c>
      <c r="G3" s="68"/>
      <c r="H3" s="28"/>
      <c r="T3" s="112" t="s">
        <v>3</v>
      </c>
      <c r="U3" s="70" t="s">
        <v>4</v>
      </c>
      <c r="V3" s="113" t="s">
        <v>5</v>
      </c>
      <c r="W3" s="113" t="s">
        <v>6</v>
      </c>
      <c r="Z3" s="115"/>
      <c r="AA3" s="133"/>
    </row>
    <row r="4" spans="1:27" ht="13" x14ac:dyDescent="0.3">
      <c r="B4" s="4"/>
      <c r="C4" s="5"/>
      <c r="D4" s="137"/>
      <c r="E4" s="138"/>
      <c r="F4" s="111"/>
      <c r="G4" s="111"/>
      <c r="H4" s="28"/>
      <c r="R4" s="43"/>
      <c r="T4">
        <v>1000</v>
      </c>
      <c r="U4" s="111" t="s">
        <v>7</v>
      </c>
      <c r="V4" s="136">
        <v>261268.40000000014</v>
      </c>
      <c r="W4" s="136">
        <v>33284</v>
      </c>
      <c r="Z4" s="114"/>
      <c r="AA4" s="133"/>
    </row>
    <row r="5" spans="1:27" ht="13" x14ac:dyDescent="0.25">
      <c r="B5" s="168" t="s">
        <v>8</v>
      </c>
      <c r="C5" s="168"/>
      <c r="D5" s="139"/>
      <c r="E5" s="138"/>
      <c r="F5" s="111"/>
      <c r="G5" s="111"/>
      <c r="R5" s="43"/>
      <c r="T5">
        <v>2003</v>
      </c>
      <c r="U5" s="43" t="s">
        <v>232</v>
      </c>
      <c r="V5" s="136">
        <v>91849.679999999935</v>
      </c>
      <c r="W5" s="136">
        <v>10756.04</v>
      </c>
      <c r="Z5" s="114"/>
      <c r="AA5" s="134" t="s">
        <v>229</v>
      </c>
    </row>
    <row r="6" spans="1:27" ht="13" x14ac:dyDescent="0.25">
      <c r="B6" s="6"/>
      <c r="C6" s="6"/>
      <c r="D6" s="139"/>
      <c r="E6" s="138"/>
      <c r="F6" s="111"/>
      <c r="G6" s="140"/>
      <c r="R6" s="43"/>
      <c r="T6">
        <v>2004</v>
      </c>
      <c r="U6" s="111" t="s">
        <v>233</v>
      </c>
      <c r="V6" s="136">
        <v>228501.70999999996</v>
      </c>
      <c r="W6" s="136">
        <v>22971</v>
      </c>
      <c r="Z6" s="114"/>
      <c r="AA6" s="134" t="s">
        <v>227</v>
      </c>
    </row>
    <row r="7" spans="1:27" ht="13.5" thickBot="1" x14ac:dyDescent="0.3">
      <c r="B7" s="141"/>
      <c r="C7" s="23" t="s">
        <v>9</v>
      </c>
      <c r="D7" s="139"/>
      <c r="E7" s="138"/>
      <c r="F7" s="111"/>
      <c r="G7" s="111"/>
      <c r="R7" s="43"/>
      <c r="T7">
        <v>2010</v>
      </c>
      <c r="U7" s="111" t="s">
        <v>234</v>
      </c>
      <c r="V7" s="136">
        <v>285190</v>
      </c>
      <c r="W7" s="136">
        <v>28019.56</v>
      </c>
      <c r="Z7" s="114"/>
      <c r="AA7" s="133" t="s">
        <v>228</v>
      </c>
    </row>
    <row r="8" spans="1:27" ht="13.5" thickBot="1" x14ac:dyDescent="0.3">
      <c r="A8" s="140" t="s">
        <v>10</v>
      </c>
      <c r="B8" s="4" t="s">
        <v>11</v>
      </c>
      <c r="C8" s="142"/>
      <c r="D8" s="137"/>
      <c r="E8" s="7" t="s">
        <v>12</v>
      </c>
      <c r="F8" s="111"/>
      <c r="G8" s="135"/>
      <c r="R8" s="43"/>
      <c r="T8">
        <v>2012</v>
      </c>
      <c r="U8" s="111" t="s">
        <v>235</v>
      </c>
      <c r="V8" s="136">
        <v>-8971.6200000000099</v>
      </c>
      <c r="W8" s="136">
        <v>15212</v>
      </c>
      <c r="Z8" s="114"/>
      <c r="AA8" s="133" t="s">
        <v>223</v>
      </c>
    </row>
    <row r="9" spans="1:27" ht="13.5" thickBot="1" x14ac:dyDescent="0.3">
      <c r="A9" s="140"/>
      <c r="B9" s="4"/>
      <c r="C9" s="137"/>
      <c r="D9" s="137"/>
      <c r="E9" s="7"/>
      <c r="F9" s="111"/>
      <c r="G9" s="143"/>
      <c r="R9" s="43"/>
      <c r="T9">
        <v>2016</v>
      </c>
      <c r="U9" s="111" t="s">
        <v>236</v>
      </c>
      <c r="V9" s="136">
        <v>875640.71999999974</v>
      </c>
      <c r="W9" s="136">
        <v>23741</v>
      </c>
      <c r="Z9" s="114"/>
      <c r="AA9" s="133" t="s">
        <v>224</v>
      </c>
    </row>
    <row r="10" spans="1:27" ht="13.5" thickBot="1" x14ac:dyDescent="0.3">
      <c r="A10" s="140" t="s">
        <v>13</v>
      </c>
      <c r="B10" s="4" t="s">
        <v>14</v>
      </c>
      <c r="C10" s="142"/>
      <c r="D10" s="137"/>
      <c r="E10" s="7" t="s">
        <v>12</v>
      </c>
      <c r="F10" s="111"/>
      <c r="G10" s="135">
        <v>0</v>
      </c>
      <c r="R10" s="43"/>
      <c r="T10">
        <v>2019</v>
      </c>
      <c r="U10" s="111" t="s">
        <v>237</v>
      </c>
      <c r="V10" s="136">
        <v>212977.74999999994</v>
      </c>
      <c r="W10" s="136">
        <v>16997.29</v>
      </c>
      <c r="Z10" s="114"/>
      <c r="AA10" s="133" t="s">
        <v>230</v>
      </c>
    </row>
    <row r="11" spans="1:27" ht="13.5" thickBot="1" x14ac:dyDescent="0.3">
      <c r="A11" s="140"/>
      <c r="B11" s="4"/>
      <c r="C11" s="137"/>
      <c r="D11" s="137"/>
      <c r="E11" s="7"/>
      <c r="F11" s="111"/>
      <c r="G11" s="139"/>
      <c r="R11" s="43"/>
      <c r="T11">
        <v>2020</v>
      </c>
      <c r="U11" s="111" t="s">
        <v>238</v>
      </c>
      <c r="V11" s="136">
        <v>609772.10000000033</v>
      </c>
      <c r="W11" s="136">
        <v>22852.85</v>
      </c>
      <c r="Z11" s="114"/>
      <c r="AA11" s="133" t="s">
        <v>231</v>
      </c>
    </row>
    <row r="12" spans="1:27" ht="13.5" thickBot="1" x14ac:dyDescent="0.3">
      <c r="A12" s="140">
        <v>2</v>
      </c>
      <c r="B12" s="4" t="s">
        <v>15</v>
      </c>
      <c r="C12" s="137"/>
      <c r="D12" s="137"/>
      <c r="E12" s="7" t="s">
        <v>16</v>
      </c>
      <c r="F12" s="111"/>
      <c r="G12" s="144"/>
      <c r="R12" s="43"/>
      <c r="T12">
        <v>2023</v>
      </c>
      <c r="U12" s="111" t="s">
        <v>17</v>
      </c>
      <c r="V12" s="136">
        <v>205925.11999999997</v>
      </c>
      <c r="W12" s="136">
        <v>15376.300000000007</v>
      </c>
      <c r="Z12" s="114"/>
      <c r="AA12" s="133" t="s">
        <v>225</v>
      </c>
    </row>
    <row r="13" spans="1:27" ht="13.5" thickBot="1" x14ac:dyDescent="0.3">
      <c r="A13" s="140"/>
      <c r="B13" s="4" t="s">
        <v>18</v>
      </c>
      <c r="C13" s="137"/>
      <c r="D13" s="137"/>
      <c r="E13" s="7" t="s">
        <v>12</v>
      </c>
      <c r="F13" s="111"/>
      <c r="G13" s="135">
        <v>0</v>
      </c>
      <c r="R13" s="43"/>
      <c r="T13">
        <v>2024</v>
      </c>
      <c r="U13" s="111" t="s">
        <v>239</v>
      </c>
      <c r="V13" s="136">
        <v>94863.699999999983</v>
      </c>
      <c r="W13" s="136">
        <v>14596.78</v>
      </c>
      <c r="Z13" s="114"/>
      <c r="AA13" s="133" t="s">
        <v>226</v>
      </c>
    </row>
    <row r="14" spans="1:27" x14ac:dyDescent="0.25">
      <c r="A14" s="140"/>
      <c r="B14" s="8" t="s">
        <v>19</v>
      </c>
      <c r="C14" s="137"/>
      <c r="D14" s="137"/>
      <c r="E14" s="7"/>
      <c r="F14" s="111"/>
      <c r="G14" s="139"/>
      <c r="R14" s="43"/>
      <c r="T14">
        <v>2025</v>
      </c>
      <c r="U14" s="111" t="s">
        <v>240</v>
      </c>
      <c r="V14" s="136">
        <v>365343.43</v>
      </c>
      <c r="W14" s="136">
        <v>29835.19</v>
      </c>
      <c r="Z14" s="114"/>
      <c r="AA14" s="133"/>
    </row>
    <row r="15" spans="1:27" ht="13.5" thickBot="1" x14ac:dyDescent="0.3">
      <c r="A15" s="140"/>
      <c r="B15" s="4"/>
      <c r="C15" s="137"/>
      <c r="D15" s="137"/>
      <c r="E15" s="7"/>
      <c r="F15" s="111"/>
      <c r="G15" s="139"/>
      <c r="R15" s="43"/>
      <c r="T15">
        <v>2026</v>
      </c>
      <c r="U15" s="111" t="s">
        <v>241</v>
      </c>
      <c r="V15" s="136">
        <v>67879.510000000068</v>
      </c>
      <c r="W15" s="136">
        <v>22262</v>
      </c>
      <c r="Z15" s="114"/>
    </row>
    <row r="16" spans="1:27" ht="13.5" thickBot="1" x14ac:dyDescent="0.3">
      <c r="A16" s="140">
        <v>3</v>
      </c>
      <c r="B16" s="4" t="s">
        <v>20</v>
      </c>
      <c r="C16" s="137"/>
      <c r="D16" s="137"/>
      <c r="E16" s="7"/>
      <c r="F16" s="111"/>
      <c r="G16" s="145">
        <f>G8+G10+G12+G13</f>
        <v>0</v>
      </c>
      <c r="R16" s="43"/>
      <c r="T16">
        <v>2029</v>
      </c>
      <c r="U16" s="111" t="s">
        <v>242</v>
      </c>
      <c r="V16" s="136">
        <v>225919.19000000018</v>
      </c>
      <c r="W16" s="136">
        <v>18361</v>
      </c>
      <c r="Z16" s="114"/>
      <c r="AA16" s="133"/>
    </row>
    <row r="17" spans="1:27" x14ac:dyDescent="0.25">
      <c r="A17" s="140"/>
      <c r="B17" s="141"/>
      <c r="C17" s="137"/>
      <c r="D17" s="137"/>
      <c r="E17" s="7"/>
      <c r="F17" s="111"/>
      <c r="G17" s="139"/>
      <c r="R17" s="43"/>
      <c r="T17">
        <v>2032</v>
      </c>
      <c r="U17" s="111" t="s">
        <v>243</v>
      </c>
      <c r="V17" s="136">
        <v>82621.110000000044</v>
      </c>
      <c r="W17" s="136">
        <v>26058.02</v>
      </c>
      <c r="Z17" s="114"/>
      <c r="AA17" s="133"/>
    </row>
    <row r="18" spans="1:27" x14ac:dyDescent="0.25">
      <c r="A18" s="140"/>
      <c r="B18" s="9" t="s">
        <v>21</v>
      </c>
      <c r="C18" s="137"/>
      <c r="D18" s="137"/>
      <c r="E18" s="7"/>
      <c r="F18" s="111"/>
      <c r="G18" s="139"/>
      <c r="R18" s="43"/>
      <c r="T18">
        <v>2036</v>
      </c>
      <c r="U18" s="111" t="s">
        <v>244</v>
      </c>
      <c r="V18" s="136">
        <v>932192.75999999966</v>
      </c>
      <c r="W18" s="136">
        <v>18482.07</v>
      </c>
      <c r="Z18" s="114"/>
      <c r="AA18" s="133"/>
    </row>
    <row r="19" spans="1:27" ht="13.5" thickBot="1" x14ac:dyDescent="0.3">
      <c r="A19" s="140"/>
      <c r="B19" s="4"/>
      <c r="C19" s="137"/>
      <c r="D19" s="137"/>
      <c r="E19" s="7"/>
      <c r="F19" s="111"/>
      <c r="G19" s="139"/>
      <c r="R19" s="43"/>
      <c r="T19">
        <v>2037</v>
      </c>
      <c r="U19" s="111" t="s">
        <v>245</v>
      </c>
      <c r="V19" s="136">
        <v>580370.3899999999</v>
      </c>
      <c r="W19" s="136">
        <v>58848</v>
      </c>
      <c r="Z19" s="114"/>
      <c r="AA19" s="133"/>
    </row>
    <row r="20" spans="1:27" ht="15.75" customHeight="1" thickBot="1" x14ac:dyDescent="0.3">
      <c r="A20" s="140">
        <v>4</v>
      </c>
      <c r="B20" s="10" t="s">
        <v>22</v>
      </c>
      <c r="C20" s="10"/>
      <c r="D20" s="137"/>
      <c r="E20" s="7" t="s">
        <v>23</v>
      </c>
      <c r="F20" s="111"/>
      <c r="G20" s="146">
        <f>-'A(1) Cap Exp Accruals (Cred)'!F32-'A(2) Rev Exp Accruals (Cred)'!F28</f>
        <v>0</v>
      </c>
      <c r="R20" s="43"/>
      <c r="T20">
        <v>2038</v>
      </c>
      <c r="U20" s="111" t="s">
        <v>24</v>
      </c>
      <c r="V20" s="136">
        <v>99847.719999999928</v>
      </c>
      <c r="W20" s="136">
        <v>25209</v>
      </c>
      <c r="Z20" s="114"/>
      <c r="AA20" s="133"/>
    </row>
    <row r="21" spans="1:27" ht="13" thickBot="1" x14ac:dyDescent="0.3">
      <c r="A21" s="140"/>
      <c r="B21" s="147"/>
      <c r="C21" s="147"/>
      <c r="D21" s="137"/>
      <c r="E21" s="7"/>
      <c r="F21" s="111"/>
      <c r="G21" s="148"/>
      <c r="R21" s="43"/>
      <c r="T21">
        <v>2039</v>
      </c>
      <c r="U21" s="111" t="s">
        <v>246</v>
      </c>
      <c r="V21" s="136">
        <v>124731.37000000002</v>
      </c>
      <c r="W21" s="136">
        <v>14985.44</v>
      </c>
      <c r="Z21" s="114"/>
      <c r="AA21" s="133"/>
    </row>
    <row r="22" spans="1:27" ht="13.5" thickBot="1" x14ac:dyDescent="0.3">
      <c r="A22" s="140">
        <v>5</v>
      </c>
      <c r="B22" s="10" t="s">
        <v>25</v>
      </c>
      <c r="C22" s="10"/>
      <c r="D22" s="137"/>
      <c r="E22" s="7" t="s">
        <v>26</v>
      </c>
      <c r="F22" s="111"/>
      <c r="G22" s="146">
        <f>'A(3) Income Accruals (Debt)'!F28</f>
        <v>0</v>
      </c>
      <c r="R22" s="43"/>
      <c r="T22">
        <v>2052</v>
      </c>
      <c r="U22" s="111" t="s">
        <v>27</v>
      </c>
      <c r="V22" s="136">
        <v>420130.34000000014</v>
      </c>
      <c r="W22" s="136">
        <v>17482.45</v>
      </c>
      <c r="Z22" s="114"/>
      <c r="AA22" s="133"/>
    </row>
    <row r="23" spans="1:27" ht="13" thickBot="1" x14ac:dyDescent="0.3">
      <c r="A23" s="140"/>
      <c r="B23" s="147"/>
      <c r="C23" s="147"/>
      <c r="D23" s="137"/>
      <c r="E23" s="7"/>
      <c r="F23" s="111"/>
      <c r="G23" s="148"/>
      <c r="R23" s="43"/>
      <c r="T23">
        <v>2054</v>
      </c>
      <c r="U23" s="111" t="s">
        <v>28</v>
      </c>
      <c r="V23" s="136">
        <v>146904.28000000014</v>
      </c>
      <c r="W23" s="136">
        <v>24676</v>
      </c>
      <c r="Z23" s="114"/>
      <c r="AA23" s="133"/>
    </row>
    <row r="24" spans="1:27" ht="13.5" thickBot="1" x14ac:dyDescent="0.3">
      <c r="A24" s="140">
        <v>6</v>
      </c>
      <c r="B24" s="10" t="s">
        <v>29</v>
      </c>
      <c r="C24" s="10"/>
      <c r="D24" s="137"/>
      <c r="E24" s="7" t="s">
        <v>26</v>
      </c>
      <c r="F24" s="111"/>
      <c r="G24" s="146">
        <f>'A(4) Prepayments'!F28</f>
        <v>0</v>
      </c>
      <c r="R24" s="43"/>
      <c r="T24">
        <v>2059</v>
      </c>
      <c r="U24" s="111" t="s">
        <v>30</v>
      </c>
      <c r="V24" s="136">
        <v>133178.16999999995</v>
      </c>
      <c r="W24" s="136">
        <v>19086.78</v>
      </c>
      <c r="Z24" s="114"/>
      <c r="AA24" s="133"/>
    </row>
    <row r="25" spans="1:27" ht="13" thickBot="1" x14ac:dyDescent="0.3">
      <c r="A25" s="140"/>
      <c r="B25" s="147"/>
      <c r="C25" s="147"/>
      <c r="D25" s="137"/>
      <c r="E25" s="7"/>
      <c r="F25" s="111"/>
      <c r="G25" s="148"/>
      <c r="R25" s="43"/>
      <c r="T25">
        <v>2060</v>
      </c>
      <c r="U25" s="111" t="s">
        <v>247</v>
      </c>
      <c r="V25" s="136">
        <v>828717.47000000032</v>
      </c>
      <c r="W25" s="136">
        <v>17212</v>
      </c>
      <c r="Z25" s="114"/>
      <c r="AA25" s="133"/>
    </row>
    <row r="26" spans="1:27" ht="13.5" thickBot="1" x14ac:dyDescent="0.3">
      <c r="A26" s="140">
        <v>7</v>
      </c>
      <c r="B26" s="10" t="s">
        <v>31</v>
      </c>
      <c r="C26" s="10"/>
      <c r="D26" s="137"/>
      <c r="E26" s="7" t="s">
        <v>23</v>
      </c>
      <c r="F26" s="111"/>
      <c r="G26" s="146">
        <f>-'A(5) Income in Advance'!F28</f>
        <v>0</v>
      </c>
      <c r="R26" s="43"/>
      <c r="T26">
        <v>2063</v>
      </c>
      <c r="U26" s="111" t="s">
        <v>248</v>
      </c>
      <c r="V26" s="136">
        <v>104968.83000000005</v>
      </c>
      <c r="W26" s="136">
        <v>19752</v>
      </c>
      <c r="Z26" s="114"/>
      <c r="AA26" s="133"/>
    </row>
    <row r="27" spans="1:27" ht="13.5" thickBot="1" x14ac:dyDescent="0.3">
      <c r="A27" s="140"/>
      <c r="B27" s="141"/>
      <c r="C27" s="11"/>
      <c r="D27" s="137"/>
      <c r="E27" s="7"/>
      <c r="F27" s="111"/>
      <c r="G27" s="148"/>
      <c r="R27" s="43"/>
      <c r="T27">
        <v>2064</v>
      </c>
      <c r="U27" s="111" t="s">
        <v>249</v>
      </c>
      <c r="V27" s="136">
        <v>428796.62999999989</v>
      </c>
      <c r="W27" s="136">
        <v>6260</v>
      </c>
      <c r="Z27" s="114"/>
      <c r="AA27" s="133"/>
    </row>
    <row r="28" spans="1:27" ht="13.5" thickBot="1" x14ac:dyDescent="0.3">
      <c r="A28" s="140">
        <v>8</v>
      </c>
      <c r="B28" s="4" t="s">
        <v>32</v>
      </c>
      <c r="C28" s="11"/>
      <c r="D28" s="137"/>
      <c r="E28" s="7" t="s">
        <v>16</v>
      </c>
      <c r="F28" s="111"/>
      <c r="G28" s="146">
        <f>-'A(6) Payroll Control'!E28</f>
        <v>0</v>
      </c>
      <c r="R28" s="43"/>
      <c r="T28">
        <v>2065</v>
      </c>
      <c r="U28" s="111" t="s">
        <v>250</v>
      </c>
      <c r="V28" s="136">
        <v>232541.71999999997</v>
      </c>
      <c r="W28" s="136">
        <v>16039</v>
      </c>
      <c r="Z28" s="114"/>
      <c r="AA28" s="133"/>
    </row>
    <row r="29" spans="1:27" ht="13" thickBot="1" x14ac:dyDescent="0.3">
      <c r="A29" s="140"/>
      <c r="B29" s="141"/>
      <c r="C29" s="137"/>
      <c r="D29" s="137"/>
      <c r="E29" s="12"/>
      <c r="F29" s="111"/>
      <c r="G29" s="137"/>
      <c r="R29" s="43"/>
      <c r="T29">
        <v>2069</v>
      </c>
      <c r="U29" s="111" t="s">
        <v>251</v>
      </c>
      <c r="V29" s="136">
        <v>248326.95000000042</v>
      </c>
      <c r="W29" s="136">
        <v>54880.069999999992</v>
      </c>
      <c r="Z29" s="114"/>
      <c r="AA29" s="133"/>
    </row>
    <row r="30" spans="1:27" ht="13.5" thickBot="1" x14ac:dyDescent="0.3">
      <c r="A30" s="140">
        <v>9</v>
      </c>
      <c r="B30" s="4" t="s">
        <v>263</v>
      </c>
      <c r="C30" s="137"/>
      <c r="D30" s="137"/>
      <c r="E30" s="7" t="s">
        <v>12</v>
      </c>
      <c r="F30" s="111"/>
      <c r="G30" s="135"/>
      <c r="R30" s="43"/>
      <c r="T30">
        <v>2074</v>
      </c>
      <c r="U30" s="111" t="s">
        <v>252</v>
      </c>
      <c r="V30" s="136">
        <v>236640.09000000008</v>
      </c>
      <c r="W30" s="136">
        <v>16360</v>
      </c>
      <c r="Z30" s="114"/>
      <c r="AA30" s="133"/>
    </row>
    <row r="31" spans="1:27" x14ac:dyDescent="0.25">
      <c r="A31" s="140"/>
      <c r="B31" s="8" t="s">
        <v>33</v>
      </c>
      <c r="C31" s="137"/>
      <c r="D31" s="137"/>
      <c r="E31" s="13"/>
      <c r="F31" s="111"/>
      <c r="G31" s="139"/>
      <c r="R31" s="43"/>
      <c r="T31">
        <v>2076</v>
      </c>
      <c r="U31" s="111" t="s">
        <v>34</v>
      </c>
      <c r="V31" s="136">
        <v>-17331.970000000074</v>
      </c>
      <c r="W31" s="136">
        <v>25899.4</v>
      </c>
      <c r="Z31" s="114"/>
      <c r="AA31" s="133"/>
    </row>
    <row r="32" spans="1:27" ht="13" thickBot="1" x14ac:dyDescent="0.3">
      <c r="A32" s="140"/>
      <c r="B32" s="141"/>
      <c r="C32" s="137"/>
      <c r="D32" s="137"/>
      <c r="E32" s="7"/>
      <c r="F32" s="111"/>
      <c r="G32" s="139"/>
      <c r="R32" s="43"/>
      <c r="T32">
        <v>2080</v>
      </c>
      <c r="U32" s="111" t="s">
        <v>35</v>
      </c>
      <c r="V32" s="136">
        <v>436118.74999999971</v>
      </c>
      <c r="W32" s="136">
        <v>16687.000000000004</v>
      </c>
      <c r="Z32" s="114"/>
      <c r="AA32" s="133"/>
    </row>
    <row r="33" spans="1:27" ht="13.5" thickBot="1" x14ac:dyDescent="0.3">
      <c r="A33" s="140">
        <v>10</v>
      </c>
      <c r="B33" s="4" t="s">
        <v>36</v>
      </c>
      <c r="C33" s="137"/>
      <c r="D33" s="137"/>
      <c r="E33" s="7" t="s">
        <v>12</v>
      </c>
      <c r="F33" s="111"/>
      <c r="G33" s="135"/>
      <c r="R33" s="43"/>
      <c r="T33">
        <v>2084</v>
      </c>
      <c r="U33" s="111" t="s">
        <v>253</v>
      </c>
      <c r="V33" s="136">
        <v>181785.99000000022</v>
      </c>
      <c r="W33" s="136">
        <v>22950.529999999995</v>
      </c>
      <c r="Z33" s="114"/>
      <c r="AA33" s="133"/>
    </row>
    <row r="34" spans="1:27" ht="13" thickBot="1" x14ac:dyDescent="0.3">
      <c r="A34" s="140"/>
      <c r="B34" s="141"/>
      <c r="C34" s="137"/>
      <c r="D34" s="137"/>
      <c r="E34" s="139"/>
      <c r="F34" s="111"/>
      <c r="G34" s="139"/>
      <c r="R34" s="43"/>
      <c r="T34">
        <v>3300</v>
      </c>
      <c r="U34" s="111" t="s">
        <v>254</v>
      </c>
      <c r="V34" s="136">
        <v>-520383.45000000007</v>
      </c>
      <c r="W34" s="136">
        <v>0</v>
      </c>
      <c r="Z34" s="114"/>
      <c r="AA34" s="133"/>
    </row>
    <row r="35" spans="1:27" ht="13.5" thickBot="1" x14ac:dyDescent="0.3">
      <c r="A35" s="140">
        <v>11</v>
      </c>
      <c r="B35" s="14" t="s">
        <v>37</v>
      </c>
      <c r="C35" s="137"/>
      <c r="D35" s="137"/>
      <c r="E35" s="139"/>
      <c r="F35" s="111"/>
      <c r="G35" s="15">
        <f>SUM(G16:G33)</f>
        <v>0</v>
      </c>
      <c r="R35" s="43"/>
      <c r="T35">
        <v>3302</v>
      </c>
      <c r="U35" s="111" t="s">
        <v>255</v>
      </c>
      <c r="V35" s="136">
        <v>-55621.540000000008</v>
      </c>
      <c r="W35" s="136">
        <v>0</v>
      </c>
      <c r="Z35" s="114"/>
      <c r="AA35" s="133"/>
    </row>
    <row r="36" spans="1:27" ht="13" thickBot="1" x14ac:dyDescent="0.3">
      <c r="B36" s="149"/>
      <c r="C36" s="150"/>
      <c r="D36" s="150"/>
      <c r="E36" s="138"/>
      <c r="F36" s="150"/>
      <c r="G36" s="150"/>
      <c r="R36" s="43"/>
      <c r="T36">
        <v>3307</v>
      </c>
      <c r="U36" s="111" t="s">
        <v>38</v>
      </c>
      <c r="V36" s="136">
        <v>570562.57000000018</v>
      </c>
      <c r="W36" s="136">
        <v>0</v>
      </c>
      <c r="Z36" s="114"/>
      <c r="AA36" s="133"/>
    </row>
    <row r="37" spans="1:27" ht="13" thickTop="1" x14ac:dyDescent="0.25">
      <c r="B37" s="141"/>
      <c r="C37" s="139"/>
      <c r="D37" s="139"/>
      <c r="E37" s="138"/>
      <c r="F37" s="139"/>
      <c r="G37" s="139"/>
      <c r="R37" s="43"/>
      <c r="T37">
        <v>3400</v>
      </c>
      <c r="U37" s="111" t="s">
        <v>39</v>
      </c>
      <c r="V37" s="136">
        <v>-14494.059999999969</v>
      </c>
      <c r="W37" s="136">
        <v>0</v>
      </c>
      <c r="Z37" s="114"/>
      <c r="AA37" s="133"/>
    </row>
    <row r="38" spans="1:27" ht="13" x14ac:dyDescent="0.25">
      <c r="A38" s="140"/>
      <c r="B38" s="16" t="s">
        <v>40</v>
      </c>
      <c r="C38" s="139"/>
      <c r="D38" s="139"/>
      <c r="E38" s="138"/>
      <c r="F38" s="139"/>
      <c r="G38" s="139"/>
      <c r="R38" s="43"/>
      <c r="T38">
        <v>3401</v>
      </c>
      <c r="U38" s="111" t="s">
        <v>41</v>
      </c>
      <c r="V38" s="136">
        <v>545619.5699999996</v>
      </c>
      <c r="W38" s="136">
        <v>0</v>
      </c>
      <c r="Z38" s="114"/>
      <c r="AA38" s="133"/>
    </row>
    <row r="39" spans="1:27" ht="13" x14ac:dyDescent="0.25">
      <c r="A39" s="151"/>
      <c r="B39" s="16"/>
      <c r="C39" s="152" t="s">
        <v>42</v>
      </c>
      <c r="D39" s="152"/>
      <c r="E39" s="153" t="s">
        <v>43</v>
      </c>
      <c r="F39" s="154"/>
      <c r="G39" s="155" t="s">
        <v>44</v>
      </c>
      <c r="R39" s="43"/>
      <c r="T39">
        <v>3402</v>
      </c>
      <c r="U39" s="111" t="s">
        <v>256</v>
      </c>
      <c r="V39" s="136">
        <v>34329.630000000005</v>
      </c>
      <c r="W39" s="136">
        <v>0</v>
      </c>
      <c r="Z39" s="114"/>
      <c r="AA39" s="133"/>
    </row>
    <row r="40" spans="1:27" ht="13.5" thickBot="1" x14ac:dyDescent="0.3">
      <c r="A40" s="155"/>
      <c r="B40" s="17"/>
      <c r="C40" s="137"/>
      <c r="D40" s="137"/>
      <c r="E40" s="154"/>
      <c r="F40" s="151"/>
      <c r="G40" s="151"/>
      <c r="R40" s="43"/>
      <c r="T40">
        <v>3403</v>
      </c>
      <c r="U40" s="111" t="s">
        <v>257</v>
      </c>
      <c r="V40" s="136">
        <v>86571.719999999914</v>
      </c>
      <c r="W40" s="136">
        <v>0</v>
      </c>
      <c r="Z40" s="114"/>
      <c r="AA40" s="133"/>
    </row>
    <row r="41" spans="1:27" ht="13.5" thickBot="1" x14ac:dyDescent="0.35">
      <c r="A41" s="140">
        <v>12</v>
      </c>
      <c r="B41" s="4" t="s">
        <v>264</v>
      </c>
      <c r="C41" s="156"/>
      <c r="D41" s="157"/>
      <c r="E41" s="73"/>
      <c r="F41" s="111"/>
      <c r="G41" s="18">
        <f>+C41+E41</f>
        <v>0</v>
      </c>
      <c r="R41" s="43"/>
      <c r="T41">
        <v>3404</v>
      </c>
      <c r="U41" s="111" t="s">
        <v>258</v>
      </c>
      <c r="V41" s="136">
        <v>95373.880000000063</v>
      </c>
      <c r="W41" s="136">
        <v>0</v>
      </c>
      <c r="Z41" s="114"/>
      <c r="AA41" s="133"/>
    </row>
    <row r="42" spans="1:27" ht="13.5" thickBot="1" x14ac:dyDescent="0.35">
      <c r="A42" s="140"/>
      <c r="B42" s="4"/>
      <c r="C42" s="158"/>
      <c r="D42" s="157"/>
      <c r="E42" s="19"/>
      <c r="F42" s="111"/>
      <c r="G42" s="19"/>
      <c r="R42" s="43"/>
      <c r="T42">
        <v>3405</v>
      </c>
      <c r="U42" s="111" t="s">
        <v>45</v>
      </c>
      <c r="V42" s="136">
        <v>176887.26999999984</v>
      </c>
      <c r="W42" s="136">
        <v>0</v>
      </c>
      <c r="Z42" s="114"/>
      <c r="AA42" s="133"/>
    </row>
    <row r="43" spans="1:27" ht="13.5" thickBot="1" x14ac:dyDescent="0.35">
      <c r="A43" s="140">
        <v>13</v>
      </c>
      <c r="B43" s="4" t="s">
        <v>265</v>
      </c>
      <c r="C43" s="156"/>
      <c r="D43" s="157"/>
      <c r="E43" s="73"/>
      <c r="F43" s="111"/>
      <c r="G43" s="18">
        <f>+C43+E43</f>
        <v>0</v>
      </c>
      <c r="R43" s="43"/>
      <c r="T43">
        <v>5200</v>
      </c>
      <c r="U43" s="111" t="s">
        <v>259</v>
      </c>
      <c r="V43" s="136">
        <v>25315.69000000009</v>
      </c>
      <c r="W43" s="136">
        <v>51562.62</v>
      </c>
      <c r="Z43" s="114"/>
      <c r="AA43" s="133"/>
    </row>
    <row r="44" spans="1:27" ht="13.5" thickBot="1" x14ac:dyDescent="0.35">
      <c r="A44" s="140"/>
      <c r="B44" s="4"/>
      <c r="C44" s="158"/>
      <c r="D44" s="157"/>
      <c r="E44" s="19"/>
      <c r="F44" s="111"/>
      <c r="G44" s="19"/>
      <c r="R44" s="43"/>
      <c r="T44">
        <v>5202</v>
      </c>
      <c r="U44" s="111" t="s">
        <v>46</v>
      </c>
      <c r="V44" s="136">
        <v>161192.17999999982</v>
      </c>
      <c r="W44" s="136">
        <v>14529.28</v>
      </c>
      <c r="Z44" s="114"/>
      <c r="AA44" s="133"/>
    </row>
    <row r="45" spans="1:27" ht="13.5" thickBot="1" x14ac:dyDescent="0.3">
      <c r="A45" s="140">
        <v>14</v>
      </c>
      <c r="B45" s="4" t="s">
        <v>266</v>
      </c>
      <c r="C45" s="20">
        <f>+C43-C41</f>
        <v>0</v>
      </c>
      <c r="D45" s="21"/>
      <c r="E45" s="20">
        <f>+E43-E41</f>
        <v>0</v>
      </c>
      <c r="F45" s="111"/>
      <c r="G45" s="20">
        <f>+C45+E45</f>
        <v>0</v>
      </c>
      <c r="R45" s="43"/>
      <c r="T45">
        <v>5203</v>
      </c>
      <c r="U45" s="111" t="s">
        <v>260</v>
      </c>
      <c r="V45" s="136">
        <v>241714.59999999986</v>
      </c>
      <c r="W45" s="136">
        <v>17434</v>
      </c>
      <c r="Z45" s="114"/>
      <c r="AA45" s="133"/>
    </row>
    <row r="46" spans="1:27" ht="13" thickBot="1" x14ac:dyDescent="0.3">
      <c r="A46" s="140"/>
      <c r="B46" s="8"/>
      <c r="C46" s="153"/>
      <c r="D46" s="157"/>
      <c r="E46" s="111"/>
      <c r="F46" s="111"/>
      <c r="G46" s="111"/>
      <c r="R46" s="43"/>
      <c r="T46">
        <v>5204</v>
      </c>
      <c r="U46" s="111" t="s">
        <v>261</v>
      </c>
      <c r="V46" s="136">
        <v>46092.479999999952</v>
      </c>
      <c r="W46" s="136">
        <v>25125.89</v>
      </c>
      <c r="Z46" s="114"/>
      <c r="AA46" s="133"/>
    </row>
    <row r="47" spans="1:27" ht="13.5" thickBot="1" x14ac:dyDescent="0.35">
      <c r="A47" s="140">
        <v>15</v>
      </c>
      <c r="B47" s="4" t="s">
        <v>267</v>
      </c>
      <c r="C47" s="159" t="str">
        <f>IF(G3="","",VLOOKUP(G3,T4:W57,4,FALSE))</f>
        <v/>
      </c>
      <c r="D47" s="148"/>
      <c r="E47" s="159" t="str">
        <f>IF(G3="","",VLOOKUP(G3,T4:W57,3,FALSE))</f>
        <v/>
      </c>
      <c r="F47" s="111"/>
      <c r="G47" s="22" t="e">
        <f>+C47+E47</f>
        <v>#VALUE!</v>
      </c>
      <c r="R47" s="43"/>
      <c r="T47">
        <v>5205</v>
      </c>
      <c r="U47" s="111" t="s">
        <v>47</v>
      </c>
      <c r="V47" s="136">
        <v>93070.23</v>
      </c>
      <c r="W47" s="136">
        <v>12906.7</v>
      </c>
      <c r="Z47" s="114"/>
      <c r="AA47" s="133"/>
    </row>
    <row r="48" spans="1:27" ht="13" thickBot="1" x14ac:dyDescent="0.3">
      <c r="A48" s="140"/>
      <c r="B48" s="141"/>
      <c r="C48" s="139"/>
      <c r="D48" s="139"/>
      <c r="E48" s="160"/>
      <c r="F48" s="111"/>
      <c r="G48" s="160"/>
      <c r="R48" s="43"/>
      <c r="T48">
        <v>5208</v>
      </c>
      <c r="U48" s="111" t="s">
        <v>262</v>
      </c>
      <c r="V48" s="136">
        <v>209917.43000000011</v>
      </c>
      <c r="W48" s="136">
        <v>0</v>
      </c>
      <c r="Z48" s="114"/>
      <c r="AA48" s="133"/>
    </row>
    <row r="49" spans="1:27" ht="13.5" thickBot="1" x14ac:dyDescent="0.35">
      <c r="A49" s="140">
        <v>16</v>
      </c>
      <c r="B49" s="4" t="s">
        <v>48</v>
      </c>
      <c r="C49" s="20" t="e">
        <f>+C45+C47</f>
        <v>#VALUE!</v>
      </c>
      <c r="D49" s="139"/>
      <c r="E49" s="22" t="e">
        <f>+E45+E47</f>
        <v>#VALUE!</v>
      </c>
      <c r="F49" s="111"/>
      <c r="G49" s="22" t="e">
        <f>C49+E49</f>
        <v>#VALUE!</v>
      </c>
      <c r="R49" s="43"/>
      <c r="T49">
        <v>5211</v>
      </c>
      <c r="U49" s="111" t="s">
        <v>49</v>
      </c>
      <c r="V49" s="136">
        <v>423980.6999999999</v>
      </c>
      <c r="W49" s="136">
        <v>23292.7</v>
      </c>
      <c r="Z49" s="114"/>
      <c r="AA49" s="133"/>
    </row>
    <row r="50" spans="1:27" ht="13" x14ac:dyDescent="0.3">
      <c r="A50" s="140"/>
      <c r="B50" s="4"/>
      <c r="C50" s="23"/>
      <c r="D50" s="139"/>
      <c r="E50" s="138"/>
      <c r="F50" s="111"/>
      <c r="G50" s="19"/>
      <c r="R50" s="43"/>
      <c r="T50">
        <v>5409</v>
      </c>
      <c r="U50" s="111" t="s">
        <v>50</v>
      </c>
      <c r="V50" s="136">
        <v>-2350123.5300000003</v>
      </c>
      <c r="W50" s="136">
        <v>42170.9</v>
      </c>
      <c r="Z50" s="114"/>
      <c r="AA50" s="133"/>
    </row>
    <row r="51" spans="1:27" ht="13" x14ac:dyDescent="0.3">
      <c r="A51" s="140"/>
      <c r="B51" s="24"/>
      <c r="C51" s="25" t="str">
        <f>IF(G3="","",VLOOKUP(G3,T4:W82,5,FALSE))</f>
        <v/>
      </c>
      <c r="D51" s="26"/>
      <c r="E51" s="27"/>
      <c r="F51" s="111"/>
      <c r="G51" s="19"/>
      <c r="R51" s="43"/>
      <c r="T51">
        <v>5411</v>
      </c>
      <c r="U51" s="111" t="s">
        <v>51</v>
      </c>
      <c r="V51" s="136">
        <v>804418.65000000049</v>
      </c>
      <c r="W51" s="136">
        <v>82184.000000000015</v>
      </c>
      <c r="Z51" s="114"/>
      <c r="AA51" s="133"/>
    </row>
    <row r="52" spans="1:27" ht="13" thickBot="1" x14ac:dyDescent="0.3">
      <c r="B52" s="149"/>
      <c r="C52" s="150"/>
      <c r="D52" s="150"/>
      <c r="E52" s="138"/>
      <c r="F52" s="150"/>
      <c r="G52" s="150"/>
      <c r="R52" s="43"/>
      <c r="T52">
        <v>7004</v>
      </c>
      <c r="U52" s="111" t="s">
        <v>52</v>
      </c>
      <c r="V52" s="136">
        <v>1289905.2899999996</v>
      </c>
      <c r="W52" s="136">
        <v>33109.080000000016</v>
      </c>
      <c r="Z52" s="114"/>
      <c r="AA52" s="133"/>
    </row>
    <row r="53" spans="1:27" ht="13" thickTop="1" x14ac:dyDescent="0.25">
      <c r="B53" s="141"/>
      <c r="C53" s="139"/>
      <c r="D53" s="139"/>
      <c r="E53" s="138"/>
      <c r="F53" s="139"/>
      <c r="G53" s="139"/>
      <c r="R53" s="43"/>
      <c r="T53">
        <v>7009</v>
      </c>
      <c r="U53" s="111" t="s">
        <v>53</v>
      </c>
      <c r="V53" s="136">
        <v>1129139.1299999994</v>
      </c>
      <c r="W53" s="136">
        <v>26519</v>
      </c>
      <c r="Z53" s="114"/>
      <c r="AA53" s="133"/>
    </row>
    <row r="54" spans="1:27" ht="13" x14ac:dyDescent="0.25">
      <c r="A54" s="140"/>
      <c r="B54" s="16" t="s">
        <v>54</v>
      </c>
      <c r="C54" s="139"/>
      <c r="D54" s="139"/>
      <c r="E54" s="138"/>
      <c r="F54" s="139"/>
      <c r="G54" s="139"/>
      <c r="R54" s="43"/>
      <c r="U54" s="43"/>
      <c r="V54" s="136"/>
      <c r="W54" s="136"/>
      <c r="Z54" s="114"/>
      <c r="AA54" s="133"/>
    </row>
    <row r="55" spans="1:27" ht="13" thickBot="1" x14ac:dyDescent="0.3">
      <c r="A55" s="140"/>
      <c r="B55" s="141"/>
      <c r="C55" s="139"/>
      <c r="D55" s="139"/>
      <c r="E55" s="138"/>
      <c r="F55" s="111"/>
      <c r="G55" s="160"/>
      <c r="R55" s="43"/>
      <c r="V55" s="136"/>
      <c r="W55" s="136"/>
      <c r="Z55" s="114"/>
      <c r="AA55" s="133"/>
    </row>
    <row r="56" spans="1:27" ht="13.5" thickBot="1" x14ac:dyDescent="0.3">
      <c r="A56" s="140">
        <v>17</v>
      </c>
      <c r="B56" s="14" t="s">
        <v>55</v>
      </c>
      <c r="C56" s="139"/>
      <c r="D56" s="139"/>
      <c r="E56" s="138"/>
      <c r="F56" s="111"/>
      <c r="G56" s="15" t="e">
        <f>G35-G49</f>
        <v>#VALUE!</v>
      </c>
      <c r="R56" s="43"/>
      <c r="V56" s="136"/>
      <c r="W56" s="136"/>
      <c r="Z56" s="114"/>
      <c r="AA56" s="133"/>
    </row>
    <row r="57" spans="1:27" x14ac:dyDescent="0.25">
      <c r="B57" s="141"/>
      <c r="C57" s="139"/>
      <c r="D57" s="139"/>
      <c r="E57" s="138"/>
      <c r="F57" s="111"/>
      <c r="G57" s="111"/>
      <c r="R57" s="43"/>
      <c r="V57" s="136">
        <v>11710168.729999999</v>
      </c>
      <c r="W57" s="136">
        <v>1003966.94</v>
      </c>
      <c r="Z57" s="114"/>
      <c r="AA57" s="133"/>
    </row>
    <row r="58" spans="1:27" x14ac:dyDescent="0.25">
      <c r="B58" s="169" t="s">
        <v>56</v>
      </c>
      <c r="C58" s="169"/>
      <c r="D58" s="169"/>
      <c r="E58" s="169"/>
      <c r="F58" s="111"/>
      <c r="G58" s="111"/>
      <c r="Q58" s="43"/>
      <c r="R58" s="43"/>
      <c r="Z58" s="114"/>
      <c r="AA58" s="133"/>
    </row>
    <row r="59" spans="1:27" x14ac:dyDescent="0.25">
      <c r="B59" s="170"/>
      <c r="C59" s="170"/>
      <c r="D59" s="170"/>
      <c r="E59" s="170"/>
      <c r="F59" s="111"/>
      <c r="G59" s="111"/>
      <c r="Q59" s="43"/>
      <c r="R59" s="43"/>
      <c r="Z59" s="114"/>
      <c r="AA59" s="133"/>
    </row>
    <row r="60" spans="1:27" ht="13" thickBot="1" x14ac:dyDescent="0.3">
      <c r="B60" s="106"/>
      <c r="C60" s="106"/>
      <c r="D60" s="106"/>
      <c r="E60" s="106"/>
      <c r="F60" s="111"/>
      <c r="G60" s="111"/>
      <c r="Q60" s="43"/>
      <c r="R60" s="43"/>
      <c r="Z60" s="114"/>
      <c r="AA60" s="133"/>
    </row>
    <row r="61" spans="1:27" ht="23.5" thickBot="1" x14ac:dyDescent="0.35">
      <c r="B61" s="107" t="s">
        <v>57</v>
      </c>
      <c r="C61" s="108" t="s">
        <v>58</v>
      </c>
      <c r="D61" s="137"/>
      <c r="E61" s="109" t="e">
        <f>+(E43+E47)</f>
        <v>#VALUE!</v>
      </c>
      <c r="F61" s="111"/>
      <c r="G61" s="110" t="e">
        <f>+(E49/E61)</f>
        <v>#VALUE!</v>
      </c>
      <c r="Q61" s="43"/>
      <c r="R61" s="43"/>
      <c r="Z61" s="114"/>
      <c r="AA61" s="133"/>
    </row>
    <row r="62" spans="1:27" ht="32.25" customHeight="1" thickBot="1" x14ac:dyDescent="0.3">
      <c r="B62" s="4" t="s">
        <v>59</v>
      </c>
      <c r="C62" s="137"/>
      <c r="D62" s="137"/>
      <c r="E62" s="5" t="s">
        <v>60</v>
      </c>
      <c r="F62" s="138"/>
      <c r="G62" s="111"/>
      <c r="H62" s="111"/>
      <c r="Q62" s="43"/>
      <c r="R62" s="43"/>
      <c r="Z62" s="114"/>
      <c r="AA62" s="133"/>
    </row>
    <row r="63" spans="1:27" ht="20.25" customHeight="1" thickBot="1" x14ac:dyDescent="0.3">
      <c r="B63" s="161"/>
      <c r="C63" s="137"/>
      <c r="D63" s="137"/>
      <c r="E63" s="162"/>
      <c r="F63" s="138"/>
      <c r="G63" s="111"/>
      <c r="H63" s="111"/>
      <c r="Q63" s="43"/>
      <c r="R63" s="43"/>
      <c r="Z63" s="114"/>
      <c r="AA63" s="133"/>
    </row>
    <row r="64" spans="1:27" ht="13" x14ac:dyDescent="0.3">
      <c r="B64" s="141"/>
      <c r="C64" s="137"/>
      <c r="D64" s="137"/>
      <c r="E64" s="137"/>
      <c r="F64" s="138"/>
      <c r="G64" s="111"/>
      <c r="H64" s="111"/>
      <c r="Q64" s="43"/>
      <c r="R64" s="43"/>
      <c r="Z64" s="114"/>
      <c r="AA64" s="121"/>
    </row>
    <row r="65" spans="1:27" ht="13.5" thickBot="1" x14ac:dyDescent="0.35">
      <c r="B65" s="4" t="s">
        <v>61</v>
      </c>
      <c r="C65" s="137"/>
      <c r="D65" s="137"/>
      <c r="E65" s="137"/>
      <c r="F65" s="138"/>
      <c r="G65" s="111"/>
      <c r="H65" s="111"/>
      <c r="Q65" s="43"/>
      <c r="R65" s="43"/>
      <c r="Z65" s="114"/>
      <c r="AA65" s="122"/>
    </row>
    <row r="66" spans="1:27" ht="22.5" customHeight="1" thickBot="1" x14ac:dyDescent="0.35">
      <c r="B66" s="161"/>
      <c r="C66" s="137"/>
      <c r="D66" s="137"/>
      <c r="E66" s="137"/>
      <c r="F66" s="138"/>
      <c r="G66" s="111"/>
      <c r="H66" s="111"/>
      <c r="Q66" s="43"/>
      <c r="R66" s="43"/>
      <c r="Z66" s="114"/>
      <c r="AA66" s="122"/>
    </row>
    <row r="67" spans="1:27" x14ac:dyDescent="0.25">
      <c r="B67" s="141"/>
      <c r="C67" s="137"/>
      <c r="D67" s="137"/>
      <c r="E67" s="137"/>
      <c r="F67" s="138"/>
      <c r="G67" s="111"/>
      <c r="H67" s="111"/>
      <c r="Q67" s="43"/>
      <c r="R67" s="43"/>
      <c r="Z67" s="114"/>
      <c r="AA67" s="133"/>
    </row>
    <row r="68" spans="1:27" x14ac:dyDescent="0.25">
      <c r="C68" s="137"/>
      <c r="D68" s="137"/>
      <c r="E68" s="137"/>
      <c r="F68" s="138"/>
      <c r="G68" s="111"/>
      <c r="H68" s="111"/>
      <c r="Q68" s="43"/>
      <c r="R68" s="43"/>
      <c r="Z68" s="114"/>
      <c r="AA68" s="133"/>
    </row>
    <row r="69" spans="1:27" ht="17.5" x14ac:dyDescent="0.35">
      <c r="A69" s="117" t="s">
        <v>268</v>
      </c>
      <c r="B69" s="116"/>
      <c r="C69" s="69"/>
      <c r="D69" s="69"/>
      <c r="E69" s="69"/>
      <c r="F69" s="69"/>
      <c r="G69" s="69"/>
      <c r="H69" s="69"/>
      <c r="Q69" s="43"/>
      <c r="R69" s="43"/>
      <c r="Z69" s="114"/>
      <c r="AA69" s="133"/>
    </row>
    <row r="70" spans="1:27" ht="13" x14ac:dyDescent="0.3">
      <c r="B70" s="127" t="s">
        <v>62</v>
      </c>
      <c r="Q70" s="43"/>
      <c r="R70" s="43"/>
      <c r="Z70" s="114"/>
      <c r="AA70" s="133"/>
    </row>
    <row r="71" spans="1:27" ht="13" x14ac:dyDescent="0.3">
      <c r="Q71" s="43"/>
      <c r="R71" s="43"/>
      <c r="Z71" s="114"/>
      <c r="AA71" s="123"/>
    </row>
    <row r="72" spans="1:27" ht="13" x14ac:dyDescent="0.3">
      <c r="Q72" s="43"/>
      <c r="R72" s="43"/>
      <c r="Z72" s="114"/>
      <c r="AA72" s="122"/>
    </row>
    <row r="73" spans="1:27" ht="13" x14ac:dyDescent="0.3">
      <c r="Q73" s="43"/>
      <c r="R73" s="43"/>
      <c r="Z73" s="114"/>
      <c r="AA73" s="122"/>
    </row>
    <row r="74" spans="1:27" x14ac:dyDescent="0.25">
      <c r="Q74" s="43"/>
      <c r="R74" s="43"/>
      <c r="Z74" s="114"/>
      <c r="AA74" s="133"/>
    </row>
    <row r="75" spans="1:27" x14ac:dyDescent="0.25">
      <c r="Q75" s="43"/>
      <c r="R75" s="43"/>
      <c r="Z75" s="114"/>
      <c r="AA75" s="133"/>
    </row>
    <row r="76" spans="1:27" x14ac:dyDescent="0.25">
      <c r="Q76" s="43"/>
      <c r="R76" s="43"/>
      <c r="Z76" s="114"/>
      <c r="AA76" s="133"/>
    </row>
    <row r="77" spans="1:27" x14ac:dyDescent="0.25">
      <c r="Q77" s="43"/>
      <c r="R77" s="43"/>
      <c r="Z77" s="114"/>
      <c r="AA77" s="133"/>
    </row>
    <row r="78" spans="1:27" ht="13" x14ac:dyDescent="0.3">
      <c r="Q78" s="43"/>
      <c r="R78" s="43"/>
      <c r="Z78" s="114"/>
      <c r="AA78" s="123"/>
    </row>
    <row r="79" spans="1:27" ht="13" x14ac:dyDescent="0.3">
      <c r="Q79" s="43"/>
      <c r="R79" s="43"/>
      <c r="Z79" s="114"/>
      <c r="AA79" s="123"/>
    </row>
    <row r="80" spans="1:27" ht="13" x14ac:dyDescent="0.3">
      <c r="Q80" s="43"/>
      <c r="R80" s="43"/>
      <c r="Z80" s="114"/>
      <c r="AA80" s="123"/>
    </row>
    <row r="81" spans="17:27" x14ac:dyDescent="0.25">
      <c r="Q81" s="43"/>
      <c r="R81" s="43"/>
      <c r="Z81" s="114"/>
      <c r="AA81" s="133"/>
    </row>
    <row r="82" spans="17:27" x14ac:dyDescent="0.25">
      <c r="Q82" s="43"/>
      <c r="R82" s="43"/>
      <c r="Z82" s="114"/>
      <c r="AA82" s="133"/>
    </row>
    <row r="83" spans="17:27" ht="13" x14ac:dyDescent="0.3">
      <c r="Q83" s="43"/>
      <c r="R83" s="43"/>
      <c r="Z83" s="114"/>
      <c r="AA83" s="123"/>
    </row>
    <row r="84" spans="17:27" ht="13" x14ac:dyDescent="0.3">
      <c r="Q84" s="43"/>
      <c r="R84" s="43"/>
      <c r="AA84" s="123"/>
    </row>
    <row r="85" spans="17:27" ht="13" x14ac:dyDescent="0.3">
      <c r="Q85" s="43"/>
      <c r="R85" s="43"/>
      <c r="Z85" s="114"/>
      <c r="AA85" s="123"/>
    </row>
    <row r="86" spans="17:27" x14ac:dyDescent="0.25">
      <c r="Q86" s="43"/>
      <c r="R86" s="43"/>
      <c r="Z86" s="114"/>
      <c r="AA86" s="133"/>
    </row>
    <row r="87" spans="17:27" x14ac:dyDescent="0.25">
      <c r="Q87" s="43"/>
      <c r="R87" s="43"/>
      <c r="Z87" s="114"/>
      <c r="AA87" s="133"/>
    </row>
    <row r="88" spans="17:27" x14ac:dyDescent="0.25">
      <c r="Q88" s="43"/>
      <c r="R88" s="43"/>
      <c r="Z88" s="114"/>
      <c r="AA88" s="133"/>
    </row>
    <row r="89" spans="17:27" x14ac:dyDescent="0.25">
      <c r="Q89" s="43"/>
      <c r="R89" s="43"/>
      <c r="Z89" s="114"/>
      <c r="AA89" s="133"/>
    </row>
    <row r="90" spans="17:27" x14ac:dyDescent="0.25">
      <c r="Q90" s="43"/>
      <c r="R90" s="43"/>
      <c r="Z90" s="114"/>
      <c r="AA90" s="133"/>
    </row>
    <row r="91" spans="17:27" x14ac:dyDescent="0.25">
      <c r="Q91" s="43"/>
      <c r="R91" s="43"/>
      <c r="Z91" s="114"/>
      <c r="AA91" s="133"/>
    </row>
    <row r="92" spans="17:27" x14ac:dyDescent="0.25">
      <c r="Q92" s="43"/>
      <c r="R92" s="43"/>
      <c r="Z92" s="114"/>
      <c r="AA92" s="133"/>
    </row>
    <row r="93" spans="17:27" x14ac:dyDescent="0.25">
      <c r="Q93" s="43"/>
      <c r="R93" s="43"/>
      <c r="Z93" s="114"/>
      <c r="AA93" s="133"/>
    </row>
    <row r="94" spans="17:27" x14ac:dyDescent="0.25">
      <c r="Q94" s="43"/>
      <c r="R94" s="43"/>
      <c r="Z94" s="114"/>
      <c r="AA94" s="133"/>
    </row>
    <row r="95" spans="17:27" x14ac:dyDescent="0.25">
      <c r="Q95" s="43"/>
      <c r="R95" s="43"/>
      <c r="Z95" s="114"/>
      <c r="AA95" s="133"/>
    </row>
    <row r="96" spans="17:27" ht="13" x14ac:dyDescent="0.3">
      <c r="Q96" s="43"/>
      <c r="R96" s="43"/>
      <c r="Z96" s="114"/>
      <c r="AA96" s="120"/>
    </row>
    <row r="97" spans="17:27" x14ac:dyDescent="0.25">
      <c r="Q97" s="43"/>
      <c r="R97" s="43"/>
      <c r="Z97" s="114"/>
      <c r="AA97" s="111"/>
    </row>
    <row r="98" spans="17:27" x14ac:dyDescent="0.25">
      <c r="Q98" s="43"/>
      <c r="R98" s="43"/>
      <c r="Z98" s="114"/>
      <c r="AA98" s="111"/>
    </row>
    <row r="99" spans="17:27" x14ac:dyDescent="0.25">
      <c r="Q99" s="43"/>
      <c r="R99" s="43"/>
      <c r="AA99" s="111"/>
    </row>
    <row r="100" spans="17:27" x14ac:dyDescent="0.25">
      <c r="Q100" s="43"/>
      <c r="R100" s="43"/>
      <c r="AA100" s="163"/>
    </row>
    <row r="101" spans="17:27" x14ac:dyDescent="0.25">
      <c r="Q101" s="43"/>
      <c r="R101" s="43"/>
      <c r="AA101" s="111"/>
    </row>
    <row r="102" spans="17:27" x14ac:dyDescent="0.25">
      <c r="Q102" s="43"/>
      <c r="R102" s="43"/>
      <c r="AA102" s="163"/>
    </row>
    <row r="103" spans="17:27" x14ac:dyDescent="0.25">
      <c r="Q103" s="43"/>
      <c r="R103" s="43"/>
      <c r="Z103" s="114"/>
      <c r="AA103" s="163"/>
    </row>
    <row r="104" spans="17:27" ht="13" x14ac:dyDescent="0.3">
      <c r="Q104" s="43"/>
      <c r="R104" s="43"/>
      <c r="AA104" s="118"/>
    </row>
    <row r="105" spans="17:27" x14ac:dyDescent="0.25">
      <c r="Q105" s="43"/>
      <c r="R105" s="43"/>
      <c r="AA105" s="111"/>
    </row>
    <row r="106" spans="17:27" ht="13" x14ac:dyDescent="0.3">
      <c r="Q106" s="43"/>
      <c r="R106" s="43"/>
      <c r="AA106" s="70"/>
    </row>
    <row r="107" spans="17:27" x14ac:dyDescent="0.25">
      <c r="Q107" s="43"/>
      <c r="R107" s="43"/>
      <c r="AA107" s="111"/>
    </row>
    <row r="108" spans="17:27" x14ac:dyDescent="0.25">
      <c r="Q108" s="43"/>
      <c r="R108" s="43"/>
      <c r="AA108" s="111"/>
    </row>
    <row r="109" spans="17:27" x14ac:dyDescent="0.25">
      <c r="Q109" s="43"/>
      <c r="R109" s="43"/>
      <c r="AA109" s="111"/>
    </row>
    <row r="110" spans="17:27" x14ac:dyDescent="0.25">
      <c r="Q110" s="43"/>
      <c r="R110" s="43"/>
      <c r="AA110" s="111"/>
    </row>
    <row r="111" spans="17:27" x14ac:dyDescent="0.25">
      <c r="Q111" s="43"/>
      <c r="R111" s="43"/>
      <c r="AA111" s="111"/>
    </row>
    <row r="112" spans="17:27" ht="13" x14ac:dyDescent="0.3">
      <c r="Q112" s="43"/>
      <c r="R112" s="43"/>
      <c r="AA112" s="70"/>
    </row>
    <row r="113" spans="17:27" x14ac:dyDescent="0.25">
      <c r="Q113" s="43"/>
      <c r="R113" s="43"/>
      <c r="AA113" s="111"/>
    </row>
    <row r="114" spans="17:27" x14ac:dyDescent="0.25">
      <c r="Q114" s="43"/>
      <c r="R114" s="43"/>
      <c r="AA114" s="111"/>
    </row>
    <row r="115" spans="17:27" x14ac:dyDescent="0.25">
      <c r="Q115" s="43"/>
      <c r="R115" s="43"/>
      <c r="AA115" s="111"/>
    </row>
    <row r="116" spans="17:27" x14ac:dyDescent="0.25">
      <c r="Q116" s="43"/>
      <c r="R116" s="43"/>
      <c r="AA116" s="111"/>
    </row>
    <row r="117" spans="17:27" x14ac:dyDescent="0.25">
      <c r="Q117" s="43"/>
      <c r="R117" s="43"/>
      <c r="AA117" s="111"/>
    </row>
    <row r="118" spans="17:27" x14ac:dyDescent="0.25">
      <c r="Q118" s="43"/>
      <c r="R118" s="43"/>
      <c r="AA118" s="111"/>
    </row>
    <row r="119" spans="17:27" ht="13" x14ac:dyDescent="0.3">
      <c r="Q119" s="43"/>
      <c r="R119" s="43"/>
      <c r="AA119" s="70"/>
    </row>
    <row r="120" spans="17:27" x14ac:dyDescent="0.25">
      <c r="AA120" s="111"/>
    </row>
    <row r="121" spans="17:27" x14ac:dyDescent="0.25">
      <c r="AA121" s="111"/>
    </row>
    <row r="122" spans="17:27" x14ac:dyDescent="0.25">
      <c r="AA122" s="111"/>
    </row>
    <row r="123" spans="17:27" x14ac:dyDescent="0.25">
      <c r="AA123" s="111"/>
    </row>
    <row r="124" spans="17:27" ht="13" x14ac:dyDescent="0.3">
      <c r="AA124" s="70"/>
    </row>
    <row r="125" spans="17:27" x14ac:dyDescent="0.25">
      <c r="AA125" s="111"/>
    </row>
    <row r="126" spans="17:27" x14ac:dyDescent="0.25">
      <c r="AA126" s="111"/>
    </row>
    <row r="127" spans="17:27" x14ac:dyDescent="0.25">
      <c r="AA127" s="111"/>
    </row>
    <row r="128" spans="17:27" x14ac:dyDescent="0.25">
      <c r="AA128" s="111"/>
    </row>
    <row r="129" spans="27:27" x14ac:dyDescent="0.25">
      <c r="AA129" s="119"/>
    </row>
  </sheetData>
  <sheetProtection algorithmName="SHA-512" hashValue="cWa9Gxwno648dFulPvlwh4Q44SyM66mGyUMQzaL/h+JZ60RD+VnAM9bWSoEuLQvEu5+Jba7RgXazmqBI9UUIHw==" saltValue="ZWLvd7Kgm1aXmPMgqoTf2w==" spinCount="100000" sheet="1" formatCells="0" formatColumns="0" formatRows="0" insertColumns="0" insertRows="0" insertHyperlinks="0" deleteColumns="0" deleteRows="0" selectLockedCells="1" sort="0" autoFilter="0" pivotTables="0"/>
  <mergeCells count="3">
    <mergeCell ref="B5:C5"/>
    <mergeCell ref="B58:E59"/>
    <mergeCell ref="B2:G2"/>
  </mergeCells>
  <phoneticPr fontId="0" type="noConversion"/>
  <conditionalFormatting sqref="B3">
    <cfRule type="cellIs" dxfId="1" priority="6" stopIfTrue="1" operator="equal">
      <formula>"INVALID DfES NUMBER"</formula>
    </cfRule>
  </conditionalFormatting>
  <conditionalFormatting sqref="G56">
    <cfRule type="cellIs" dxfId="0" priority="5" stopIfTrue="1" operator="notBetween">
      <formula>25</formula>
      <formula>-25</formula>
    </cfRule>
  </conditionalFormatting>
  <dataValidations disablePrompts="1" count="2">
    <dataValidation type="list" allowBlank="1" showInputMessage="1" showErrorMessage="1" prompt="Select DfE number from drop down list" sqref="G3" xr:uid="{00000000-0002-0000-0000-000001000000}">
      <formula1>$T$4:$T$59</formula1>
    </dataValidation>
    <dataValidation type="list" allowBlank="1" showInputMessage="1" showErrorMessage="1" prompt="Select date here from the drop down list" sqref="C8" xr:uid="{8C563787-37B9-4731-96CC-D52DC0C051D0}">
      <formula1>$AA$5:$AA$14</formula1>
    </dataValidation>
  </dataValidations>
  <pageMargins left="0.25" right="0.23" top="0.78740157480314965" bottom="0.59055118110236227" header="0.51181102362204722" footer="0.51181102362204722"/>
  <pageSetup paperSize="9" scale="73" orientation="portrait" r:id="rId1"/>
  <headerFooter alignWithMargins="0">
    <oddHeader>&amp;R&amp;"Arial,Bold"Appendix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9"/>
  <sheetViews>
    <sheetView zoomScale="70" workbookViewId="0">
      <selection activeCell="Z47" sqref="Z47"/>
    </sheetView>
  </sheetViews>
  <sheetFormatPr defaultRowHeight="12.5" x14ac:dyDescent="0.25"/>
  <cols>
    <col min="1" max="1" width="41.81640625" customWidth="1"/>
    <col min="2" max="2" width="23.1796875" customWidth="1"/>
    <col min="3" max="3" width="47.1796875" customWidth="1"/>
    <col min="4" max="5" width="17.81640625" customWidth="1"/>
    <col min="6" max="6" width="16" customWidth="1"/>
    <col min="11" max="11" width="9.26953125" bestFit="1" customWidth="1"/>
    <col min="12" max="12" width="9.1796875" hidden="1" customWidth="1"/>
    <col min="13" max="13" width="0" hidden="1" customWidth="1"/>
  </cols>
  <sheetData>
    <row r="1" spans="1:12" ht="30" customHeight="1" x14ac:dyDescent="0.4">
      <c r="A1" s="59" t="s">
        <v>63</v>
      </c>
      <c r="B1" s="58"/>
      <c r="C1" s="58"/>
      <c r="D1" s="58"/>
      <c r="E1" s="93"/>
      <c r="F1" s="71" t="s">
        <v>269</v>
      </c>
    </row>
    <row r="2" spans="1:12" ht="18" customHeight="1" x14ac:dyDescent="0.25">
      <c r="A2" s="134"/>
    </row>
    <row r="3" spans="1:12" ht="24.75" customHeight="1" x14ac:dyDescent="0.35">
      <c r="A3" s="79" t="s">
        <v>64</v>
      </c>
      <c r="B3" s="174" t="str">
        <f>'(A) Year End Statement'!B3</f>
        <v/>
      </c>
      <c r="C3" s="175"/>
      <c r="D3" s="176"/>
      <c r="E3" s="78" t="s">
        <v>2</v>
      </c>
      <c r="F3" s="60">
        <f>'(A) Year End Statement'!G3</f>
        <v>0</v>
      </c>
    </row>
    <row r="4" spans="1:12" ht="39" customHeight="1" x14ac:dyDescent="0.35">
      <c r="A4" s="173" t="s">
        <v>65</v>
      </c>
      <c r="B4" s="173"/>
      <c r="C4" s="173"/>
      <c r="D4" s="173"/>
      <c r="E4" s="173"/>
      <c r="F4" s="173"/>
    </row>
    <row r="5" spans="1:12" ht="62" x14ac:dyDescent="0.25">
      <c r="A5" s="36" t="s">
        <v>66</v>
      </c>
      <c r="B5" s="37" t="s">
        <v>275</v>
      </c>
      <c r="C5" s="81" t="s">
        <v>67</v>
      </c>
      <c r="D5" s="37" t="s">
        <v>68</v>
      </c>
      <c r="E5" s="37" t="s">
        <v>69</v>
      </c>
      <c r="F5" s="37" t="s">
        <v>70</v>
      </c>
    </row>
    <row r="6" spans="1:12" ht="12.75" customHeight="1" x14ac:dyDescent="0.25">
      <c r="A6" s="97"/>
      <c r="B6" s="98"/>
      <c r="C6" s="99"/>
      <c r="D6" s="100"/>
      <c r="E6" s="100"/>
      <c r="F6" s="100"/>
      <c r="L6" t="s">
        <v>71</v>
      </c>
    </row>
    <row r="7" spans="1:12" x14ac:dyDescent="0.25">
      <c r="A7" s="74"/>
      <c r="B7" s="125"/>
      <c r="C7" s="74"/>
      <c r="D7" s="74"/>
      <c r="E7" s="74"/>
      <c r="F7" s="101"/>
      <c r="L7" t="s">
        <v>72</v>
      </c>
    </row>
    <row r="8" spans="1:12" x14ac:dyDescent="0.25">
      <c r="A8" s="74"/>
      <c r="B8" s="125"/>
      <c r="C8" s="74"/>
      <c r="D8" s="74"/>
      <c r="E8" s="74"/>
      <c r="F8" s="101"/>
      <c r="L8" t="s">
        <v>73</v>
      </c>
    </row>
    <row r="9" spans="1:12" x14ac:dyDescent="0.25">
      <c r="A9" s="74"/>
      <c r="B9" s="125"/>
      <c r="C9" s="74"/>
      <c r="D9" s="74"/>
      <c r="E9" s="74"/>
      <c r="F9" s="101"/>
    </row>
    <row r="10" spans="1:12" x14ac:dyDescent="0.25">
      <c r="A10" s="74"/>
      <c r="B10" s="125"/>
      <c r="C10" s="74"/>
      <c r="D10" s="74"/>
      <c r="E10" s="74"/>
      <c r="F10" s="101"/>
    </row>
    <row r="11" spans="1:12" x14ac:dyDescent="0.25">
      <c r="A11" s="74"/>
      <c r="B11" s="125"/>
      <c r="C11" s="74"/>
      <c r="D11" s="74"/>
      <c r="E11" s="74"/>
      <c r="F11" s="101"/>
    </row>
    <row r="12" spans="1:12" x14ac:dyDescent="0.25">
      <c r="A12" s="74"/>
      <c r="B12" s="125"/>
      <c r="C12" s="74"/>
      <c r="D12" s="74"/>
      <c r="E12" s="74"/>
      <c r="F12" s="101"/>
    </row>
    <row r="13" spans="1:12" x14ac:dyDescent="0.25">
      <c r="A13" s="74"/>
      <c r="B13" s="125"/>
      <c r="C13" s="74"/>
      <c r="D13" s="74"/>
      <c r="E13" s="74"/>
      <c r="F13" s="101"/>
    </row>
    <row r="14" spans="1:12" x14ac:dyDescent="0.25">
      <c r="A14" s="74"/>
      <c r="B14" s="125"/>
      <c r="C14" s="74"/>
      <c r="D14" s="74"/>
      <c r="E14" s="74"/>
      <c r="F14" s="101"/>
    </row>
    <row r="15" spans="1:12" x14ac:dyDescent="0.25">
      <c r="A15" s="74"/>
      <c r="B15" s="125"/>
      <c r="C15" s="74"/>
      <c r="D15" s="74"/>
      <c r="E15" s="74"/>
      <c r="F15" s="101"/>
    </row>
    <row r="16" spans="1:12" x14ac:dyDescent="0.25">
      <c r="A16" s="74"/>
      <c r="B16" s="125"/>
      <c r="C16" s="74"/>
      <c r="D16" s="74"/>
      <c r="E16" s="74"/>
      <c r="F16" s="101"/>
    </row>
    <row r="17" spans="1:6" ht="12" customHeight="1" x14ac:dyDescent="0.25">
      <c r="A17" s="74"/>
      <c r="B17" s="125"/>
      <c r="C17" s="74"/>
      <c r="D17" s="74"/>
      <c r="E17" s="74"/>
      <c r="F17" s="101"/>
    </row>
    <row r="18" spans="1:6" x14ac:dyDescent="0.25">
      <c r="A18" s="74"/>
      <c r="B18" s="125"/>
      <c r="C18" s="74"/>
      <c r="D18" s="74"/>
      <c r="E18" s="74"/>
      <c r="F18" s="101"/>
    </row>
    <row r="19" spans="1:6" x14ac:dyDescent="0.25">
      <c r="A19" s="74"/>
      <c r="B19" s="125"/>
      <c r="C19" s="74"/>
      <c r="D19" s="74"/>
      <c r="E19" s="74"/>
      <c r="F19" s="101"/>
    </row>
    <row r="20" spans="1:6" x14ac:dyDescent="0.25">
      <c r="A20" s="74"/>
      <c r="B20" s="125"/>
      <c r="C20" s="74"/>
      <c r="D20" s="74"/>
      <c r="E20" s="74"/>
      <c r="F20" s="101"/>
    </row>
    <row r="21" spans="1:6" x14ac:dyDescent="0.25">
      <c r="A21" s="74"/>
      <c r="B21" s="125"/>
      <c r="C21" s="74"/>
      <c r="D21" s="74"/>
      <c r="E21" s="74"/>
      <c r="F21" s="101"/>
    </row>
    <row r="22" spans="1:6" x14ac:dyDescent="0.25">
      <c r="A22" s="74"/>
      <c r="B22" s="125"/>
      <c r="C22" s="74"/>
      <c r="D22" s="74"/>
      <c r="E22" s="74"/>
      <c r="F22" s="101"/>
    </row>
    <row r="23" spans="1:6" x14ac:dyDescent="0.25">
      <c r="A23" s="74"/>
      <c r="B23" s="125"/>
      <c r="C23" s="74"/>
      <c r="D23" s="74"/>
      <c r="E23" s="74"/>
      <c r="F23" s="101"/>
    </row>
    <row r="24" spans="1:6" x14ac:dyDescent="0.25">
      <c r="A24" s="74"/>
      <c r="B24" s="125"/>
      <c r="C24" s="74"/>
      <c r="D24" s="74"/>
      <c r="E24" s="74"/>
      <c r="F24" s="101"/>
    </row>
    <row r="25" spans="1:6" x14ac:dyDescent="0.25">
      <c r="A25" s="74"/>
      <c r="B25" s="125"/>
      <c r="C25" s="74"/>
      <c r="D25" s="74"/>
      <c r="E25" s="74"/>
      <c r="F25" s="101"/>
    </row>
    <row r="26" spans="1:6" x14ac:dyDescent="0.25">
      <c r="A26" s="74"/>
      <c r="B26" s="125"/>
      <c r="C26" s="74"/>
      <c r="D26" s="74"/>
      <c r="E26" s="74"/>
      <c r="F26" s="101"/>
    </row>
    <row r="27" spans="1:6" x14ac:dyDescent="0.25">
      <c r="A27" s="74"/>
      <c r="B27" s="125"/>
      <c r="C27" s="74"/>
      <c r="D27" s="74"/>
      <c r="E27" s="74"/>
      <c r="F27" s="101"/>
    </row>
    <row r="28" spans="1:6" x14ac:dyDescent="0.25">
      <c r="A28" s="74"/>
      <c r="B28" s="125"/>
      <c r="C28" s="74"/>
      <c r="D28" s="74"/>
      <c r="E28" s="74"/>
      <c r="F28" s="101"/>
    </row>
    <row r="29" spans="1:6" x14ac:dyDescent="0.25">
      <c r="A29" s="74"/>
      <c r="B29" s="125"/>
      <c r="C29" s="74"/>
      <c r="D29" s="74"/>
      <c r="E29" s="74"/>
      <c r="F29" s="101"/>
    </row>
    <row r="30" spans="1:6" x14ac:dyDescent="0.25">
      <c r="A30" s="74"/>
      <c r="B30" s="125"/>
      <c r="C30" s="74"/>
      <c r="D30" s="74"/>
      <c r="E30" s="74"/>
      <c r="F30" s="101"/>
    </row>
    <row r="31" spans="1:6" x14ac:dyDescent="0.25">
      <c r="A31" s="125"/>
      <c r="B31" s="125"/>
      <c r="C31" s="125"/>
      <c r="D31" s="125"/>
      <c r="E31" s="125"/>
      <c r="F31" s="132"/>
    </row>
    <row r="32" spans="1:6" ht="15.5" x14ac:dyDescent="0.35">
      <c r="A32" s="35" t="s">
        <v>74</v>
      </c>
      <c r="B32" s="70"/>
      <c r="F32" s="124">
        <f>SUM(F6:F31)</f>
        <v>0</v>
      </c>
    </row>
    <row r="33" spans="1:11" ht="13" x14ac:dyDescent="0.3">
      <c r="A33" s="70" t="s">
        <v>270</v>
      </c>
    </row>
    <row r="34" spans="1:11" x14ac:dyDescent="0.25">
      <c r="A34" t="s">
        <v>75</v>
      </c>
      <c r="K34" s="126"/>
    </row>
    <row r="36" spans="1:11" x14ac:dyDescent="0.25">
      <c r="A36" s="134" t="s">
        <v>76</v>
      </c>
    </row>
    <row r="37" spans="1:11" ht="15.5" hidden="1" x14ac:dyDescent="0.45">
      <c r="A37" s="83" t="s">
        <v>77</v>
      </c>
      <c r="B37" s="83"/>
      <c r="C37" s="83"/>
      <c r="D37" s="83"/>
      <c r="E37" s="83"/>
      <c r="F37" s="83"/>
    </row>
    <row r="38" spans="1:11" ht="15.5" hidden="1" x14ac:dyDescent="0.45">
      <c r="A38" s="83"/>
      <c r="B38" s="83"/>
      <c r="C38" s="83"/>
      <c r="D38" s="83"/>
      <c r="E38" s="83"/>
      <c r="F38" s="83"/>
    </row>
    <row r="39" spans="1:11" ht="15.5" hidden="1" x14ac:dyDescent="0.45">
      <c r="A39" s="83" t="s">
        <v>78</v>
      </c>
      <c r="B39" s="83" t="s">
        <v>73</v>
      </c>
      <c r="C39" s="83" t="s">
        <v>79</v>
      </c>
      <c r="D39" s="84" t="s">
        <v>80</v>
      </c>
      <c r="E39" s="84">
        <v>309</v>
      </c>
      <c r="F39" s="83">
        <v>29000</v>
      </c>
    </row>
    <row r="40" spans="1:11" hidden="1" x14ac:dyDescent="0.25">
      <c r="A40" s="85"/>
      <c r="B40" s="85"/>
      <c r="C40" s="85" t="s">
        <v>81</v>
      </c>
      <c r="D40" s="85"/>
      <c r="E40" s="85"/>
      <c r="F40" s="85"/>
    </row>
    <row r="43" spans="1:11" ht="13" x14ac:dyDescent="0.3">
      <c r="B43" s="70"/>
    </row>
    <row r="45" spans="1:11" ht="13" x14ac:dyDescent="0.3">
      <c r="B45" s="70"/>
    </row>
    <row r="47" spans="1:11" ht="13" x14ac:dyDescent="0.3">
      <c r="B47" s="70"/>
    </row>
    <row r="49" spans="2:2" ht="13" x14ac:dyDescent="0.3">
      <c r="B49" s="70"/>
    </row>
  </sheetData>
  <sheetProtection formatCells="0" formatColumns="0" formatRows="0" insertColumns="0" insertRows="0" insertHyperlinks="0" deleteColumns="0" deleteRows="0" selectLockedCells="1" sort="0" autoFilter="0" pivotTables="0"/>
  <protectedRanges>
    <protectedRange sqref="A7:A30 C7:F30" name="Range1"/>
  </protectedRanges>
  <mergeCells count="2">
    <mergeCell ref="A4:F4"/>
    <mergeCell ref="B3:D3"/>
  </mergeCells>
  <phoneticPr fontId="14" type="noConversion"/>
  <pageMargins left="0.74803149606299213" right="0.74803149606299213" top="0.78740157480314965" bottom="0.39370078740157483" header="0.51181102362204722" footer="0.51181102362204722"/>
  <pageSetup paperSize="9" scale="81" orientation="landscape" r:id="rId1"/>
  <headerFooter alignWithMargins="0">
    <oddHeader>&amp;R&amp;"Arial,Bold"Appendix A (1)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Accrual options" prompt="Choose from School to school, School to LBH, Local Government Bodies or External (Other)" xr:uid="{B6987CC6-B26D-4F8D-BC9B-A796A6B783E9}">
          <x14:formula1>
            <xm:f>'(B) STB-Year End Rec'!$Z$4:$Z$7</xm:f>
          </x14:formula1>
          <xm:sqref>B7:B31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7"/>
  <sheetViews>
    <sheetView zoomScale="70" workbookViewId="0">
      <pane ySplit="5" topLeftCell="A6" activePane="bottomLeft" state="frozen"/>
      <selection activeCell="B58" sqref="B58:E59"/>
      <selection pane="bottomLeft" activeCell="B7" sqref="B7:B25"/>
    </sheetView>
  </sheetViews>
  <sheetFormatPr defaultRowHeight="12.5" x14ac:dyDescent="0.25"/>
  <cols>
    <col min="1" max="1" width="41.81640625" customWidth="1"/>
    <col min="2" max="2" width="23.1796875" customWidth="1"/>
    <col min="3" max="3" width="47.1796875" customWidth="1"/>
    <col min="4" max="5" width="17.81640625" customWidth="1"/>
    <col min="6" max="6" width="16" customWidth="1"/>
  </cols>
  <sheetData>
    <row r="1" spans="1:6" ht="30" customHeight="1" x14ac:dyDescent="0.4">
      <c r="A1" s="59" t="s">
        <v>82</v>
      </c>
      <c r="B1" s="58"/>
      <c r="C1" s="58"/>
      <c r="D1" s="58"/>
      <c r="E1" s="58"/>
      <c r="F1" s="71" t="s">
        <v>269</v>
      </c>
    </row>
    <row r="3" spans="1:6" ht="24.75" customHeight="1" x14ac:dyDescent="0.35">
      <c r="A3" s="79" t="s">
        <v>64</v>
      </c>
      <c r="B3" s="174" t="str">
        <f>'(A) Year End Statement'!B3</f>
        <v/>
      </c>
      <c r="C3" s="175"/>
      <c r="D3" s="176"/>
      <c r="E3" s="80" t="s">
        <v>2</v>
      </c>
      <c r="F3" s="60">
        <f>'(A) Year End Statement'!G3</f>
        <v>0</v>
      </c>
    </row>
    <row r="4" spans="1:6" ht="48.75" customHeight="1" x14ac:dyDescent="0.25">
      <c r="A4" s="177" t="s">
        <v>83</v>
      </c>
      <c r="B4" s="177"/>
      <c r="C4" s="177"/>
      <c r="D4" s="177"/>
      <c r="E4" s="177"/>
      <c r="F4" s="177"/>
    </row>
    <row r="5" spans="1:6" ht="62" x14ac:dyDescent="0.25">
      <c r="A5" s="36" t="s">
        <v>66</v>
      </c>
      <c r="B5" s="37" t="s">
        <v>275</v>
      </c>
      <c r="C5" s="36" t="s">
        <v>67</v>
      </c>
      <c r="D5" s="37" t="s">
        <v>84</v>
      </c>
      <c r="E5" s="37" t="s">
        <v>85</v>
      </c>
      <c r="F5" s="37" t="s">
        <v>70</v>
      </c>
    </row>
    <row r="6" spans="1:6" x14ac:dyDescent="0.25">
      <c r="A6" s="102"/>
      <c r="B6" s="102"/>
      <c r="C6" s="102"/>
      <c r="D6" s="102"/>
      <c r="E6" s="102"/>
      <c r="F6" s="102"/>
    </row>
    <row r="7" spans="1:6" x14ac:dyDescent="0.25">
      <c r="A7" s="74"/>
      <c r="B7" s="125"/>
      <c r="C7" s="74"/>
      <c r="D7" s="74"/>
      <c r="E7" s="74"/>
      <c r="F7" s="101"/>
    </row>
    <row r="8" spans="1:6" x14ac:dyDescent="0.25">
      <c r="A8" s="74"/>
      <c r="B8" s="125"/>
      <c r="C8" s="74"/>
      <c r="D8" s="74"/>
      <c r="E8" s="74"/>
      <c r="F8" s="101"/>
    </row>
    <row r="9" spans="1:6" x14ac:dyDescent="0.25">
      <c r="A9" s="74"/>
      <c r="B9" s="125"/>
      <c r="C9" s="74"/>
      <c r="D9" s="74"/>
      <c r="E9" s="74"/>
      <c r="F9" s="101"/>
    </row>
    <row r="10" spans="1:6" x14ac:dyDescent="0.25">
      <c r="A10" s="74"/>
      <c r="B10" s="125"/>
      <c r="C10" s="74"/>
      <c r="D10" s="74"/>
      <c r="E10" s="74"/>
      <c r="F10" s="101"/>
    </row>
    <row r="11" spans="1:6" x14ac:dyDescent="0.25">
      <c r="A11" s="74"/>
      <c r="B11" s="125"/>
      <c r="C11" s="74"/>
      <c r="D11" s="74"/>
      <c r="E11" s="74"/>
      <c r="F11" s="101"/>
    </row>
    <row r="12" spans="1:6" x14ac:dyDescent="0.25">
      <c r="A12" s="74"/>
      <c r="B12" s="125"/>
      <c r="C12" s="74"/>
      <c r="D12" s="74"/>
      <c r="E12" s="74"/>
      <c r="F12" s="101"/>
    </row>
    <row r="13" spans="1:6" x14ac:dyDescent="0.25">
      <c r="A13" s="74"/>
      <c r="B13" s="125"/>
      <c r="C13" s="74"/>
      <c r="D13" s="74"/>
      <c r="E13" s="74"/>
      <c r="F13" s="101"/>
    </row>
    <row r="14" spans="1:6" x14ac:dyDescent="0.25">
      <c r="A14" s="74"/>
      <c r="B14" s="125"/>
      <c r="C14" s="74"/>
      <c r="D14" s="74"/>
      <c r="E14" s="74"/>
      <c r="F14" s="101"/>
    </row>
    <row r="15" spans="1:6" x14ac:dyDescent="0.25">
      <c r="A15" s="74"/>
      <c r="B15" s="125"/>
      <c r="C15" s="74"/>
      <c r="D15" s="74"/>
      <c r="E15" s="74"/>
      <c r="F15" s="101"/>
    </row>
    <row r="16" spans="1:6" x14ac:dyDescent="0.25">
      <c r="A16" s="74"/>
      <c r="B16" s="125"/>
      <c r="C16" s="74"/>
      <c r="D16" s="74"/>
      <c r="E16" s="74"/>
      <c r="F16" s="101"/>
    </row>
    <row r="17" spans="1:6" x14ac:dyDescent="0.25">
      <c r="A17" s="74"/>
      <c r="B17" s="125"/>
      <c r="C17" s="74"/>
      <c r="D17" s="74"/>
      <c r="E17" s="74"/>
      <c r="F17" s="101"/>
    </row>
    <row r="18" spans="1:6" x14ac:dyDescent="0.25">
      <c r="A18" s="74"/>
      <c r="B18" s="125"/>
      <c r="C18" s="74"/>
      <c r="D18" s="74"/>
      <c r="E18" s="74"/>
      <c r="F18" s="101"/>
    </row>
    <row r="19" spans="1:6" x14ac:dyDescent="0.25">
      <c r="A19" s="74"/>
      <c r="B19" s="125"/>
      <c r="C19" s="74"/>
      <c r="D19" s="74"/>
      <c r="E19" s="74"/>
      <c r="F19" s="101"/>
    </row>
    <row r="20" spans="1:6" x14ac:dyDescent="0.25">
      <c r="A20" s="74"/>
      <c r="B20" s="125"/>
      <c r="C20" s="74"/>
      <c r="D20" s="74"/>
      <c r="E20" s="74"/>
      <c r="F20" s="101"/>
    </row>
    <row r="21" spans="1:6" x14ac:dyDescent="0.25">
      <c r="A21" s="74"/>
      <c r="B21" s="125"/>
      <c r="C21" s="74"/>
      <c r="D21" s="74"/>
      <c r="E21" s="74"/>
      <c r="F21" s="101"/>
    </row>
    <row r="22" spans="1:6" x14ac:dyDescent="0.25">
      <c r="A22" s="74"/>
      <c r="B22" s="125"/>
      <c r="C22" s="74"/>
      <c r="D22" s="74"/>
      <c r="E22" s="74"/>
      <c r="F22" s="101"/>
    </row>
    <row r="23" spans="1:6" x14ac:dyDescent="0.25">
      <c r="A23" s="74"/>
      <c r="B23" s="125"/>
      <c r="C23" s="74"/>
      <c r="D23" s="74"/>
      <c r="E23" s="74"/>
      <c r="F23" s="101"/>
    </row>
    <row r="24" spans="1:6" x14ac:dyDescent="0.25">
      <c r="A24" s="74"/>
      <c r="B24" s="125"/>
      <c r="C24" s="74"/>
      <c r="D24" s="74"/>
      <c r="E24" s="74"/>
      <c r="F24" s="101"/>
    </row>
    <row r="25" spans="1:6" x14ac:dyDescent="0.25">
      <c r="A25" s="74"/>
      <c r="B25" s="125"/>
      <c r="C25" s="74"/>
      <c r="D25" s="74"/>
      <c r="E25" s="74"/>
      <c r="F25" s="101"/>
    </row>
    <row r="26" spans="1:6" x14ac:dyDescent="0.25">
      <c r="A26" s="74"/>
      <c r="B26" s="125"/>
      <c r="C26" s="74"/>
      <c r="D26" s="74"/>
      <c r="E26" s="74"/>
      <c r="F26" s="101"/>
    </row>
    <row r="27" spans="1:6" x14ac:dyDescent="0.25">
      <c r="A27" s="125"/>
      <c r="B27" s="125"/>
      <c r="C27" s="125"/>
      <c r="D27" s="125"/>
      <c r="E27" s="125"/>
      <c r="F27" s="132"/>
    </row>
    <row r="28" spans="1:6" ht="15.5" x14ac:dyDescent="0.35">
      <c r="A28" s="35" t="s">
        <v>74</v>
      </c>
      <c r="F28" s="124">
        <f>SUM(F6:F27)</f>
        <v>0</v>
      </c>
    </row>
    <row r="29" spans="1:6" ht="13" x14ac:dyDescent="0.3">
      <c r="A29" s="70" t="s">
        <v>271</v>
      </c>
    </row>
    <row r="30" spans="1:6" x14ac:dyDescent="0.25">
      <c r="A30" s="134" t="s">
        <v>86</v>
      </c>
    </row>
    <row r="32" spans="1:6" x14ac:dyDescent="0.25">
      <c r="A32" s="134" t="s">
        <v>76</v>
      </c>
    </row>
    <row r="33" spans="1:6" s="2" customFormat="1" ht="13" x14ac:dyDescent="0.25">
      <c r="A33" s="178"/>
      <c r="B33" s="179"/>
      <c r="C33" s="179"/>
      <c r="D33" s="179"/>
      <c r="E33" s="179"/>
      <c r="F33" s="179"/>
    </row>
    <row r="35" spans="1:6" s="83" customFormat="1" ht="15.5" x14ac:dyDescent="0.45">
      <c r="A35" s="83" t="s">
        <v>87</v>
      </c>
    </row>
    <row r="36" spans="1:6" s="83" customFormat="1" ht="15.5" x14ac:dyDescent="0.45"/>
    <row r="37" spans="1:6" s="83" customFormat="1" ht="15.5" hidden="1" x14ac:dyDescent="0.45">
      <c r="A37" s="83" t="s">
        <v>88</v>
      </c>
      <c r="B37" s="83" t="s">
        <v>89</v>
      </c>
      <c r="C37" s="83" t="s">
        <v>90</v>
      </c>
      <c r="D37" s="84" t="s">
        <v>91</v>
      </c>
      <c r="E37" s="84">
        <v>102</v>
      </c>
      <c r="F37" s="83">
        <v>2100</v>
      </c>
    </row>
    <row r="38" spans="1:6" s="83" customFormat="1" ht="15.5" hidden="1" x14ac:dyDescent="0.45">
      <c r="A38" s="83" t="s">
        <v>92</v>
      </c>
      <c r="B38" s="83" t="s">
        <v>89</v>
      </c>
      <c r="C38" s="83" t="s">
        <v>93</v>
      </c>
      <c r="D38" s="84" t="s">
        <v>94</v>
      </c>
      <c r="E38" s="84">
        <v>303</v>
      </c>
      <c r="F38" s="83">
        <v>2022.46</v>
      </c>
    </row>
    <row r="39" spans="1:6" s="83" customFormat="1" ht="15.5" hidden="1" x14ac:dyDescent="0.45">
      <c r="A39" s="83" t="s">
        <v>95</v>
      </c>
      <c r="B39" s="83" t="s">
        <v>89</v>
      </c>
      <c r="C39" s="83" t="s">
        <v>96</v>
      </c>
      <c r="D39" s="84" t="s">
        <v>97</v>
      </c>
      <c r="E39" s="84">
        <v>303</v>
      </c>
      <c r="F39" s="83">
        <v>3205.43</v>
      </c>
    </row>
    <row r="40" spans="1:6" s="82" customFormat="1" ht="31" hidden="1" x14ac:dyDescent="0.45">
      <c r="A40" s="82" t="s">
        <v>98</v>
      </c>
      <c r="B40" s="82" t="s">
        <v>71</v>
      </c>
      <c r="C40" s="82" t="s">
        <v>99</v>
      </c>
      <c r="D40" s="86" t="s">
        <v>100</v>
      </c>
      <c r="E40" s="86">
        <v>460</v>
      </c>
      <c r="F40" s="82">
        <v>12000</v>
      </c>
    </row>
    <row r="41" spans="1:6" s="82" customFormat="1" ht="31" hidden="1" x14ac:dyDescent="0.45">
      <c r="A41" s="82" t="s">
        <v>101</v>
      </c>
      <c r="B41" s="82" t="s">
        <v>72</v>
      </c>
      <c r="C41" s="82" t="s">
        <v>102</v>
      </c>
      <c r="D41" s="86" t="s">
        <v>103</v>
      </c>
      <c r="E41" s="86">
        <v>101</v>
      </c>
      <c r="F41" s="92">
        <v>3116</v>
      </c>
    </row>
    <row r="42" spans="1:6" s="82" customFormat="1" ht="15.5" hidden="1" x14ac:dyDescent="0.45">
      <c r="A42" s="82" t="s">
        <v>104</v>
      </c>
      <c r="B42" s="82" t="s">
        <v>105</v>
      </c>
      <c r="C42" s="82" t="s">
        <v>106</v>
      </c>
      <c r="D42" s="86" t="s">
        <v>107</v>
      </c>
      <c r="E42" s="86">
        <v>514</v>
      </c>
      <c r="F42" s="92">
        <v>3126</v>
      </c>
    </row>
    <row r="43" spans="1:6" s="87" customFormat="1" x14ac:dyDescent="0.25">
      <c r="D43" s="88"/>
      <c r="E43" s="88"/>
    </row>
    <row r="44" spans="1:6" s="85" customFormat="1" ht="17.5" x14ac:dyDescent="0.35">
      <c r="A44" s="85" t="s">
        <v>108</v>
      </c>
      <c r="B44" s="85" t="s">
        <v>89</v>
      </c>
      <c r="C44" s="85" t="s">
        <v>109</v>
      </c>
      <c r="D44" s="89" t="s">
        <v>110</v>
      </c>
      <c r="E44" s="89" t="s">
        <v>110</v>
      </c>
      <c r="F44" s="85">
        <v>5100</v>
      </c>
    </row>
    <row r="45" spans="1:6" s="85" customFormat="1" ht="17.5" x14ac:dyDescent="0.35">
      <c r="A45" s="85" t="s">
        <v>111</v>
      </c>
      <c r="B45" s="85" t="s">
        <v>72</v>
      </c>
      <c r="C45" s="85" t="s">
        <v>112</v>
      </c>
      <c r="D45" s="89" t="s">
        <v>110</v>
      </c>
      <c r="E45" s="89" t="s">
        <v>110</v>
      </c>
      <c r="F45" s="85">
        <v>1000</v>
      </c>
    </row>
    <row r="46" spans="1:6" s="85" customFormat="1" x14ac:dyDescent="0.25">
      <c r="D46" s="89"/>
      <c r="E46" s="89"/>
    </row>
    <row r="47" spans="1:6" s="85" customFormat="1" ht="17.5" x14ac:dyDescent="0.35">
      <c r="A47" s="91" t="s">
        <v>113</v>
      </c>
      <c r="D47" s="89"/>
      <c r="E47" s="89"/>
    </row>
  </sheetData>
  <sheetProtection formatCells="0" formatColumns="0" formatRows="0" insertColumns="0" insertRows="0" insertHyperlinks="0" deleteColumns="0" deleteRows="0" selectLockedCells="1" sort="0" autoFilter="0" pivotTables="0"/>
  <protectedRanges>
    <protectedRange sqref="A6:F6 A7:A26 C7:F26" name="Range1"/>
  </protectedRanges>
  <mergeCells count="3">
    <mergeCell ref="A4:F4"/>
    <mergeCell ref="A33:F33"/>
    <mergeCell ref="B3:D3"/>
  </mergeCells>
  <phoneticPr fontId="15" type="noConversion"/>
  <pageMargins left="0.74803149606299213" right="0.74803149606299213" top="0.78740157480314965" bottom="0.39370078740157483" header="0.51181102362204722" footer="0.51181102362204722"/>
  <pageSetup paperSize="9" scale="81" orientation="landscape" r:id="rId1"/>
  <headerFooter alignWithMargins="0">
    <oddHeader>&amp;R&amp;"Arial,Bold"Appendix A (2)</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ccrual options" prompt="Choose from School to school, School to LBH, Local Government Bodies or External (Other)" xr:uid="{BBF1CCAA-BE7C-40EE-9333-354CCB1F500D}">
          <x14:formula1>
            <xm:f>'(B) STB-Year End Rec'!$Z$4:$Z$7</xm:f>
          </x14:formula1>
          <xm:sqref>B7:B27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5"/>
  <sheetViews>
    <sheetView zoomScale="70" workbookViewId="0">
      <pane ySplit="5" topLeftCell="A6" activePane="bottomLeft" state="frozen"/>
      <selection activeCell="B58" sqref="B58:E59"/>
      <selection pane="bottomLeft" activeCell="C19" sqref="C19"/>
    </sheetView>
  </sheetViews>
  <sheetFormatPr defaultRowHeight="12.5" x14ac:dyDescent="0.25"/>
  <cols>
    <col min="1" max="1" width="41.81640625" customWidth="1"/>
    <col min="2" max="2" width="23.1796875" customWidth="1"/>
    <col min="3" max="3" width="51.1796875" customWidth="1"/>
    <col min="4" max="5" width="17.81640625" customWidth="1"/>
    <col min="6" max="6" width="16" customWidth="1"/>
  </cols>
  <sheetData>
    <row r="1" spans="1:6" ht="30" customHeight="1" x14ac:dyDescent="0.4">
      <c r="A1" s="59" t="s">
        <v>114</v>
      </c>
      <c r="B1" s="58"/>
      <c r="C1" s="58"/>
      <c r="D1" s="58"/>
      <c r="E1" s="58"/>
      <c r="F1" s="71" t="s">
        <v>269</v>
      </c>
    </row>
    <row r="3" spans="1:6" ht="24.75" customHeight="1" x14ac:dyDescent="0.35">
      <c r="A3" s="79" t="s">
        <v>115</v>
      </c>
      <c r="B3" s="174" t="str">
        <f>'(A) Year End Statement'!B3</f>
        <v/>
      </c>
      <c r="C3" s="175"/>
      <c r="D3" s="176"/>
      <c r="E3" s="80" t="s">
        <v>2</v>
      </c>
      <c r="F3" s="60">
        <f>'(A) Year End Statement'!G3</f>
        <v>0</v>
      </c>
    </row>
    <row r="4" spans="1:6" ht="39" customHeight="1" x14ac:dyDescent="0.25">
      <c r="A4" s="180" t="s">
        <v>116</v>
      </c>
      <c r="B4" s="180"/>
      <c r="C4" s="180"/>
      <c r="D4" s="180"/>
      <c r="E4" s="180"/>
      <c r="F4" s="180"/>
    </row>
    <row r="5" spans="1:6" ht="62" x14ac:dyDescent="0.25">
      <c r="A5" s="37" t="s">
        <v>117</v>
      </c>
      <c r="B5" s="37" t="s">
        <v>275</v>
      </c>
      <c r="C5" s="36" t="s">
        <v>67</v>
      </c>
      <c r="D5" s="37" t="s">
        <v>118</v>
      </c>
      <c r="E5" s="37" t="s">
        <v>119</v>
      </c>
      <c r="F5" s="37" t="s">
        <v>70</v>
      </c>
    </row>
    <row r="6" spans="1:6" x14ac:dyDescent="0.25">
      <c r="A6" s="102"/>
      <c r="B6" s="102"/>
      <c r="C6" s="102"/>
      <c r="D6" s="102"/>
      <c r="E6" s="102"/>
      <c r="F6" s="102"/>
    </row>
    <row r="7" spans="1:6" x14ac:dyDescent="0.25">
      <c r="A7" s="74"/>
      <c r="B7" s="125"/>
      <c r="C7" s="74"/>
      <c r="D7" s="74"/>
      <c r="E7" s="74"/>
      <c r="F7" s="101"/>
    </row>
    <row r="8" spans="1:6" x14ac:dyDescent="0.25">
      <c r="A8" s="74"/>
      <c r="B8" s="125"/>
      <c r="C8" s="74"/>
      <c r="D8" s="74"/>
      <c r="E8" s="74"/>
      <c r="F8" s="101"/>
    </row>
    <row r="9" spans="1:6" x14ac:dyDescent="0.25">
      <c r="A9" s="74"/>
      <c r="B9" s="125"/>
      <c r="C9" s="74"/>
      <c r="D9" s="74"/>
      <c r="E9" s="74"/>
      <c r="F9" s="101"/>
    </row>
    <row r="10" spans="1:6" x14ac:dyDescent="0.25">
      <c r="A10" s="74"/>
      <c r="B10" s="125"/>
      <c r="C10" s="74"/>
      <c r="D10" s="74"/>
      <c r="E10" s="74"/>
      <c r="F10" s="101"/>
    </row>
    <row r="11" spans="1:6" x14ac:dyDescent="0.25">
      <c r="A11" s="74"/>
      <c r="B11" s="125"/>
      <c r="C11" s="74"/>
      <c r="D11" s="74"/>
      <c r="E11" s="74"/>
      <c r="F11" s="101"/>
    </row>
    <row r="12" spans="1:6" x14ac:dyDescent="0.25">
      <c r="A12" s="74"/>
      <c r="B12" s="125"/>
      <c r="C12" s="74"/>
      <c r="D12" s="74"/>
      <c r="E12" s="74"/>
      <c r="F12" s="101"/>
    </row>
    <row r="13" spans="1:6" x14ac:dyDescent="0.25">
      <c r="A13" s="74"/>
      <c r="B13" s="125"/>
      <c r="C13" s="74"/>
      <c r="D13" s="74"/>
      <c r="E13" s="74"/>
      <c r="F13" s="101"/>
    </row>
    <row r="14" spans="1:6" x14ac:dyDescent="0.25">
      <c r="A14" s="74"/>
      <c r="B14" s="125"/>
      <c r="C14" s="74"/>
      <c r="D14" s="74"/>
      <c r="E14" s="74"/>
      <c r="F14" s="101"/>
    </row>
    <row r="15" spans="1:6" x14ac:dyDescent="0.25">
      <c r="A15" s="74"/>
      <c r="B15" s="125"/>
      <c r="C15" s="74"/>
      <c r="D15" s="74"/>
      <c r="E15" s="74"/>
      <c r="F15" s="101"/>
    </row>
    <row r="16" spans="1:6" x14ac:dyDescent="0.25">
      <c r="A16" s="74"/>
      <c r="B16" s="125"/>
      <c r="C16" s="74"/>
      <c r="D16" s="74"/>
      <c r="E16" s="74"/>
      <c r="F16" s="101"/>
    </row>
    <row r="17" spans="1:6" x14ac:dyDescent="0.25">
      <c r="A17" s="74"/>
      <c r="B17" s="125"/>
      <c r="C17" s="74"/>
      <c r="D17" s="74"/>
      <c r="E17" s="74"/>
      <c r="F17" s="101"/>
    </row>
    <row r="18" spans="1:6" x14ac:dyDescent="0.25">
      <c r="A18" s="74"/>
      <c r="B18" s="125"/>
      <c r="C18" s="74"/>
      <c r="D18" s="74"/>
      <c r="E18" s="74"/>
      <c r="F18" s="101"/>
    </row>
    <row r="19" spans="1:6" x14ac:dyDescent="0.25">
      <c r="A19" s="74"/>
      <c r="B19" s="125"/>
      <c r="C19" s="74"/>
      <c r="D19" s="74"/>
      <c r="E19" s="74"/>
      <c r="F19" s="101"/>
    </row>
    <row r="20" spans="1:6" x14ac:dyDescent="0.25">
      <c r="A20" s="74"/>
      <c r="B20" s="125"/>
      <c r="C20" s="74"/>
      <c r="D20" s="74"/>
      <c r="E20" s="74"/>
      <c r="F20" s="101"/>
    </row>
    <row r="21" spans="1:6" x14ac:dyDescent="0.25">
      <c r="A21" s="74"/>
      <c r="B21" s="125"/>
      <c r="C21" s="74"/>
      <c r="D21" s="74"/>
      <c r="E21" s="74"/>
      <c r="F21" s="101"/>
    </row>
    <row r="22" spans="1:6" x14ac:dyDescent="0.25">
      <c r="A22" s="74"/>
      <c r="B22" s="125"/>
      <c r="C22" s="74"/>
      <c r="D22" s="74"/>
      <c r="E22" s="74"/>
      <c r="F22" s="101"/>
    </row>
    <row r="23" spans="1:6" x14ac:dyDescent="0.25">
      <c r="A23" s="74"/>
      <c r="B23" s="125"/>
      <c r="C23" s="74"/>
      <c r="D23" s="74"/>
      <c r="E23" s="74"/>
      <c r="F23" s="101"/>
    </row>
    <row r="24" spans="1:6" x14ac:dyDescent="0.25">
      <c r="A24" s="74"/>
      <c r="B24" s="125"/>
      <c r="C24" s="74"/>
      <c r="D24" s="74"/>
      <c r="E24" s="74"/>
      <c r="F24" s="101"/>
    </row>
    <row r="25" spans="1:6" x14ac:dyDescent="0.25">
      <c r="A25" s="74"/>
      <c r="B25" s="125"/>
      <c r="C25" s="74"/>
      <c r="D25" s="74"/>
      <c r="E25" s="74"/>
      <c r="F25" s="101"/>
    </row>
    <row r="26" spans="1:6" x14ac:dyDescent="0.25">
      <c r="A26" s="74"/>
      <c r="B26" s="125"/>
      <c r="C26" s="74"/>
      <c r="D26" s="74"/>
      <c r="E26" s="74"/>
      <c r="F26" s="101"/>
    </row>
    <row r="27" spans="1:6" ht="13" x14ac:dyDescent="0.3">
      <c r="B27" s="70"/>
    </row>
    <row r="28" spans="1:6" ht="15.5" x14ac:dyDescent="0.35">
      <c r="A28" s="35" t="s">
        <v>74</v>
      </c>
      <c r="F28" s="38">
        <f>SUM(F6:F27)</f>
        <v>0</v>
      </c>
    </row>
    <row r="29" spans="1:6" ht="13" x14ac:dyDescent="0.3">
      <c r="A29" s="70" t="s">
        <v>271</v>
      </c>
    </row>
    <row r="30" spans="1:6" ht="13" x14ac:dyDescent="0.3">
      <c r="A30" s="134" t="s">
        <v>120</v>
      </c>
    </row>
    <row r="32" spans="1:6" x14ac:dyDescent="0.25">
      <c r="A32" s="111" t="s">
        <v>121</v>
      </c>
    </row>
    <row r="34" spans="1:6" s="83" customFormat="1" ht="15.5" x14ac:dyDescent="0.45">
      <c r="A34" s="83" t="s">
        <v>87</v>
      </c>
    </row>
    <row r="35" spans="1:6" s="83" customFormat="1" ht="15.5" x14ac:dyDescent="0.45"/>
    <row r="36" spans="1:6" s="83" customFormat="1" ht="15.5" hidden="1" x14ac:dyDescent="0.45">
      <c r="A36" s="83" t="s">
        <v>122</v>
      </c>
      <c r="B36" s="83" t="s">
        <v>89</v>
      </c>
      <c r="C36" s="83" t="s">
        <v>123</v>
      </c>
      <c r="D36" s="84" t="s">
        <v>124</v>
      </c>
      <c r="E36" s="84">
        <v>902</v>
      </c>
      <c r="F36" s="83">
        <v>2000</v>
      </c>
    </row>
    <row r="37" spans="1:6" s="83" customFormat="1" ht="31" hidden="1" x14ac:dyDescent="0.45">
      <c r="A37" s="83" t="s">
        <v>125</v>
      </c>
      <c r="B37" s="82" t="s">
        <v>71</v>
      </c>
      <c r="C37" s="82" t="s">
        <v>126</v>
      </c>
      <c r="D37" s="84" t="s">
        <v>127</v>
      </c>
      <c r="E37" s="84">
        <v>950</v>
      </c>
      <c r="F37" s="83">
        <v>2000</v>
      </c>
    </row>
    <row r="38" spans="1:6" s="83" customFormat="1" ht="15.5" hidden="1" x14ac:dyDescent="0.45">
      <c r="A38" s="83" t="s">
        <v>111</v>
      </c>
      <c r="B38" s="82" t="s">
        <v>128</v>
      </c>
      <c r="C38" s="83" t="s">
        <v>129</v>
      </c>
      <c r="D38" s="84" t="s">
        <v>103</v>
      </c>
      <c r="E38" s="84">
        <v>101</v>
      </c>
      <c r="F38" s="83">
        <v>12500</v>
      </c>
    </row>
    <row r="39" spans="1:6" s="83" customFormat="1" ht="15.5" hidden="1" x14ac:dyDescent="0.45">
      <c r="A39" s="83" t="s">
        <v>111</v>
      </c>
      <c r="B39" s="83" t="s">
        <v>128</v>
      </c>
      <c r="C39" s="83" t="s">
        <v>130</v>
      </c>
      <c r="D39" s="84" t="s">
        <v>131</v>
      </c>
      <c r="E39" s="84">
        <v>904</v>
      </c>
      <c r="F39" s="83">
        <v>2300</v>
      </c>
    </row>
    <row r="40" spans="1:6" s="83" customFormat="1" ht="21.5" x14ac:dyDescent="0.6">
      <c r="A40" s="83" t="s">
        <v>108</v>
      </c>
      <c r="B40" s="82" t="s">
        <v>72</v>
      </c>
      <c r="C40" s="83" t="s">
        <v>132</v>
      </c>
      <c r="D40" s="84" t="s">
        <v>110</v>
      </c>
      <c r="E40" s="84" t="s">
        <v>110</v>
      </c>
      <c r="F40" s="83">
        <v>7891.32</v>
      </c>
    </row>
    <row r="41" spans="1:6" s="83" customFormat="1" ht="21.5" x14ac:dyDescent="0.6">
      <c r="A41" s="83" t="s">
        <v>111</v>
      </c>
      <c r="B41" s="82" t="s">
        <v>72</v>
      </c>
      <c r="C41" s="83" t="s">
        <v>133</v>
      </c>
      <c r="D41" s="84" t="s">
        <v>110</v>
      </c>
      <c r="E41" s="84" t="s">
        <v>110</v>
      </c>
      <c r="F41" s="83">
        <v>23612</v>
      </c>
    </row>
    <row r="42" spans="1:6" s="83" customFormat="1" ht="15.5" x14ac:dyDescent="0.45"/>
    <row r="43" spans="1:6" s="83" customFormat="1" ht="20.5" x14ac:dyDescent="0.45">
      <c r="A43" s="90" t="s">
        <v>113</v>
      </c>
    </row>
    <row r="44" spans="1:6" s="83" customFormat="1" ht="15.5" x14ac:dyDescent="0.45">
      <c r="B44" s="70"/>
    </row>
    <row r="45" spans="1:6" s="83" customFormat="1" ht="15.5" x14ac:dyDescent="0.45"/>
  </sheetData>
  <sheetProtection formatCells="0" formatColumns="0" formatRows="0" insertColumns="0" insertRows="0" insertHyperlinks="0" deleteColumns="0" deleteRows="0" selectLockedCells="1" sort="0" autoFilter="0" pivotTables="0"/>
  <mergeCells count="2">
    <mergeCell ref="A4:F4"/>
    <mergeCell ref="B3:D3"/>
  </mergeCells>
  <phoneticPr fontId="15" type="noConversion"/>
  <pageMargins left="0.74803149606299213" right="0.74803149606299213" top="0.78740157480314965" bottom="0.39370078740157483" header="0.51181102362204722" footer="0.51181102362204722"/>
  <pageSetup paperSize="9" scale="79" orientation="landscape" r:id="rId1"/>
  <headerFooter alignWithMargins="0">
    <oddHeader>&amp;R&amp;"Arial,Bold"Appendix A (3)</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ccrual options" prompt="Choose from School to school, School to LBH, Local Government Bodies or External (Other)" xr:uid="{3BBC7C59-AF7B-49C2-843C-3F57E913CD4A}">
          <x14:formula1>
            <xm:f>'(B) STB-Year End Rec'!$Z$4:$Z$7</xm:f>
          </x14:formula1>
          <xm:sqref>B7:B26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0"/>
  <sheetViews>
    <sheetView zoomScale="70" workbookViewId="0">
      <selection activeCell="B7" sqref="B7:B26"/>
    </sheetView>
  </sheetViews>
  <sheetFormatPr defaultRowHeight="12.5" x14ac:dyDescent="0.25"/>
  <cols>
    <col min="1" max="1" width="41.81640625" customWidth="1"/>
    <col min="2" max="2" width="23.1796875" customWidth="1"/>
    <col min="3" max="3" width="47.1796875" customWidth="1"/>
    <col min="4" max="5" width="17.81640625" customWidth="1"/>
    <col min="6" max="6" width="16" customWidth="1"/>
  </cols>
  <sheetData>
    <row r="1" spans="1:6" ht="30" customHeight="1" x14ac:dyDescent="0.4">
      <c r="A1" s="59" t="s">
        <v>29</v>
      </c>
      <c r="B1" s="58"/>
      <c r="C1" s="58"/>
      <c r="D1" s="58"/>
      <c r="E1" s="58"/>
      <c r="F1" s="71" t="s">
        <v>269</v>
      </c>
    </row>
    <row r="3" spans="1:6" ht="24.75" customHeight="1" x14ac:dyDescent="0.35">
      <c r="A3" s="79" t="s">
        <v>64</v>
      </c>
      <c r="B3" s="174" t="str">
        <f>'(A) Year End Statement'!B3</f>
        <v/>
      </c>
      <c r="C3" s="175"/>
      <c r="D3" s="176"/>
      <c r="E3" s="80" t="s">
        <v>2</v>
      </c>
      <c r="F3" s="60">
        <f>'(A) Year End Statement'!G3</f>
        <v>0</v>
      </c>
    </row>
    <row r="4" spans="1:6" ht="43.5" customHeight="1" x14ac:dyDescent="0.25">
      <c r="A4" s="180" t="s">
        <v>134</v>
      </c>
      <c r="B4" s="180"/>
      <c r="C4" s="180"/>
      <c r="D4" s="180"/>
      <c r="E4" s="180"/>
      <c r="F4" s="180"/>
    </row>
    <row r="5" spans="1:6" ht="62" x14ac:dyDescent="0.25">
      <c r="A5" s="36" t="s">
        <v>135</v>
      </c>
      <c r="B5" s="37" t="s">
        <v>275</v>
      </c>
      <c r="C5" s="36" t="s">
        <v>136</v>
      </c>
      <c r="D5" s="37" t="s">
        <v>137</v>
      </c>
      <c r="E5" s="37" t="s">
        <v>138</v>
      </c>
      <c r="F5" s="37" t="s">
        <v>70</v>
      </c>
    </row>
    <row r="6" spans="1:6" x14ac:dyDescent="0.25">
      <c r="A6" s="102"/>
      <c r="B6" s="102"/>
      <c r="C6" s="102"/>
      <c r="D6" s="102"/>
      <c r="E6" s="102"/>
      <c r="F6" s="102"/>
    </row>
    <row r="7" spans="1:6" x14ac:dyDescent="0.25">
      <c r="A7" s="74"/>
      <c r="B7" s="74"/>
      <c r="C7" s="74"/>
      <c r="D7" s="74"/>
      <c r="E7" s="74"/>
      <c r="F7" s="101"/>
    </row>
    <row r="8" spans="1:6" x14ac:dyDescent="0.25">
      <c r="A8" s="74"/>
      <c r="B8" s="74"/>
      <c r="C8" s="74"/>
      <c r="D8" s="74"/>
      <c r="E8" s="74"/>
      <c r="F8" s="101"/>
    </row>
    <row r="9" spans="1:6" x14ac:dyDescent="0.25">
      <c r="A9" s="74"/>
      <c r="B9" s="74"/>
      <c r="C9" s="74"/>
      <c r="D9" s="74"/>
      <c r="E9" s="74"/>
      <c r="F9" s="101"/>
    </row>
    <row r="10" spans="1:6" x14ac:dyDescent="0.25">
      <c r="A10" s="74"/>
      <c r="B10" s="74"/>
      <c r="C10" s="74"/>
      <c r="D10" s="74"/>
      <c r="E10" s="74"/>
      <c r="F10" s="101"/>
    </row>
    <row r="11" spans="1:6" x14ac:dyDescent="0.25">
      <c r="A11" s="74"/>
      <c r="B11" s="74"/>
      <c r="C11" s="74"/>
      <c r="D11" s="74"/>
      <c r="E11" s="74"/>
      <c r="F11" s="101"/>
    </row>
    <row r="12" spans="1:6" x14ac:dyDescent="0.25">
      <c r="A12" s="74"/>
      <c r="B12" s="74"/>
      <c r="C12" s="74"/>
      <c r="D12" s="74"/>
      <c r="E12" s="74"/>
      <c r="F12" s="101"/>
    </row>
    <row r="13" spans="1:6" x14ac:dyDescent="0.25">
      <c r="A13" s="74"/>
      <c r="B13" s="74"/>
      <c r="C13" s="74"/>
      <c r="D13" s="74"/>
      <c r="E13" s="74"/>
      <c r="F13" s="101"/>
    </row>
    <row r="14" spans="1:6" x14ac:dyDescent="0.25">
      <c r="A14" s="74"/>
      <c r="B14" s="74"/>
      <c r="C14" s="74"/>
      <c r="D14" s="74"/>
      <c r="E14" s="74"/>
      <c r="F14" s="101"/>
    </row>
    <row r="15" spans="1:6" x14ac:dyDescent="0.25">
      <c r="A15" s="74"/>
      <c r="B15" s="74"/>
      <c r="C15" s="74"/>
      <c r="D15" s="74"/>
      <c r="E15" s="74"/>
      <c r="F15" s="101"/>
    </row>
    <row r="16" spans="1:6" x14ac:dyDescent="0.25">
      <c r="A16" s="74"/>
      <c r="B16" s="74"/>
      <c r="C16" s="74"/>
      <c r="D16" s="74"/>
      <c r="E16" s="74"/>
      <c r="F16" s="101"/>
    </row>
    <row r="17" spans="1:6" x14ac:dyDescent="0.25">
      <c r="A17" s="74"/>
      <c r="B17" s="74"/>
      <c r="C17" s="74"/>
      <c r="D17" s="74"/>
      <c r="E17" s="74"/>
      <c r="F17" s="101"/>
    </row>
    <row r="18" spans="1:6" x14ac:dyDescent="0.25">
      <c r="A18" s="74"/>
      <c r="B18" s="74"/>
      <c r="C18" s="74"/>
      <c r="D18" s="74"/>
      <c r="E18" s="74"/>
      <c r="F18" s="101"/>
    </row>
    <row r="19" spans="1:6" x14ac:dyDescent="0.25">
      <c r="A19" s="74"/>
      <c r="B19" s="74"/>
      <c r="C19" s="74"/>
      <c r="D19" s="74"/>
      <c r="E19" s="74"/>
      <c r="F19" s="101"/>
    </row>
    <row r="20" spans="1:6" x14ac:dyDescent="0.25">
      <c r="A20" s="74"/>
      <c r="B20" s="74"/>
      <c r="C20" s="74"/>
      <c r="D20" s="74"/>
      <c r="E20" s="74"/>
      <c r="F20" s="101"/>
    </row>
    <row r="21" spans="1:6" x14ac:dyDescent="0.25">
      <c r="A21" s="74"/>
      <c r="B21" s="74"/>
      <c r="C21" s="74"/>
      <c r="D21" s="74"/>
      <c r="E21" s="74"/>
      <c r="F21" s="101"/>
    </row>
    <row r="22" spans="1:6" x14ac:dyDescent="0.25">
      <c r="A22" s="74"/>
      <c r="B22" s="74"/>
      <c r="C22" s="74"/>
      <c r="D22" s="74"/>
      <c r="E22" s="74"/>
      <c r="F22" s="101"/>
    </row>
    <row r="23" spans="1:6" x14ac:dyDescent="0.25">
      <c r="A23" s="74"/>
      <c r="B23" s="74"/>
      <c r="C23" s="74"/>
      <c r="D23" s="74"/>
      <c r="E23" s="74"/>
      <c r="F23" s="101"/>
    </row>
    <row r="24" spans="1:6" x14ac:dyDescent="0.25">
      <c r="A24" s="74"/>
      <c r="B24" s="74"/>
      <c r="C24" s="74"/>
      <c r="D24" s="74"/>
      <c r="E24" s="74"/>
      <c r="F24" s="101"/>
    </row>
    <row r="25" spans="1:6" x14ac:dyDescent="0.25">
      <c r="A25" s="74"/>
      <c r="B25" s="74"/>
      <c r="C25" s="74"/>
      <c r="D25" s="74"/>
      <c r="E25" s="74"/>
      <c r="F25" s="101"/>
    </row>
    <row r="26" spans="1:6" x14ac:dyDescent="0.25">
      <c r="A26" s="74"/>
      <c r="B26" s="74"/>
      <c r="C26" s="74"/>
      <c r="D26" s="74"/>
      <c r="E26" s="74"/>
      <c r="F26" s="101"/>
    </row>
    <row r="27" spans="1:6" x14ac:dyDescent="0.25">
      <c r="A27" s="125"/>
      <c r="B27" s="74"/>
      <c r="C27" s="125"/>
      <c r="D27" s="125"/>
      <c r="E27" s="125"/>
      <c r="F27" s="132"/>
    </row>
    <row r="28" spans="1:6" ht="15.5" x14ac:dyDescent="0.35">
      <c r="A28" s="35" t="s">
        <v>74</v>
      </c>
      <c r="F28" s="124">
        <f>SUM(F6:F27)</f>
        <v>0</v>
      </c>
    </row>
    <row r="29" spans="1:6" x14ac:dyDescent="0.25">
      <c r="A29" s="134" t="s">
        <v>139</v>
      </c>
    </row>
    <row r="31" spans="1:6" ht="13" x14ac:dyDescent="0.3">
      <c r="A31" s="111" t="s">
        <v>121</v>
      </c>
      <c r="B31" s="70"/>
    </row>
    <row r="32" spans="1:6" ht="13" x14ac:dyDescent="0.3">
      <c r="A32" s="70"/>
    </row>
    <row r="33" spans="1:6" hidden="1" x14ac:dyDescent="0.25"/>
    <row r="34" spans="1:6" ht="15.5" hidden="1" x14ac:dyDescent="0.45">
      <c r="A34" s="83" t="s">
        <v>87</v>
      </c>
    </row>
    <row r="35" spans="1:6" hidden="1" x14ac:dyDescent="0.25"/>
    <row r="36" spans="1:6" s="83" customFormat="1" ht="15.5" hidden="1" x14ac:dyDescent="0.45">
      <c r="A36" s="83" t="s">
        <v>111</v>
      </c>
      <c r="B36" s="82" t="s">
        <v>72</v>
      </c>
      <c r="C36" s="83" t="s">
        <v>140</v>
      </c>
      <c r="D36" s="84" t="s">
        <v>141</v>
      </c>
      <c r="E36" s="84">
        <v>506</v>
      </c>
      <c r="F36" s="83">
        <v>2080</v>
      </c>
    </row>
    <row r="37" spans="1:6" s="83" customFormat="1" ht="15.5" hidden="1" x14ac:dyDescent="0.45">
      <c r="A37" s="83" t="s">
        <v>111</v>
      </c>
      <c r="B37" s="82" t="s">
        <v>72</v>
      </c>
      <c r="C37" s="83" t="s">
        <v>142</v>
      </c>
      <c r="D37" s="84" t="s">
        <v>143</v>
      </c>
      <c r="E37" s="84">
        <v>503</v>
      </c>
      <c r="F37" s="83">
        <v>3080</v>
      </c>
    </row>
    <row r="38" spans="1:6" s="83" customFormat="1" ht="15.5" hidden="1" x14ac:dyDescent="0.45">
      <c r="A38" s="83" t="s">
        <v>144</v>
      </c>
      <c r="B38" s="83" t="s">
        <v>89</v>
      </c>
      <c r="C38" s="83" t="s">
        <v>145</v>
      </c>
      <c r="D38" s="84" t="s">
        <v>146</v>
      </c>
      <c r="E38" s="84">
        <v>512</v>
      </c>
      <c r="F38" s="83">
        <v>2100</v>
      </c>
    </row>
    <row r="39" spans="1:6" s="83" customFormat="1" ht="15.5" hidden="1" x14ac:dyDescent="0.45">
      <c r="A39" s="83" t="s">
        <v>147</v>
      </c>
      <c r="B39" s="83" t="s">
        <v>89</v>
      </c>
      <c r="C39" s="83" t="s">
        <v>148</v>
      </c>
      <c r="D39" s="84" t="s">
        <v>149</v>
      </c>
      <c r="E39" s="84">
        <v>509</v>
      </c>
      <c r="F39" s="83">
        <v>5000</v>
      </c>
    </row>
    <row r="40" spans="1:6" s="83" customFormat="1" ht="15.5" hidden="1" x14ac:dyDescent="0.45">
      <c r="A40" s="83" t="s">
        <v>150</v>
      </c>
      <c r="B40" s="83" t="s">
        <v>105</v>
      </c>
      <c r="C40" s="83" t="s">
        <v>151</v>
      </c>
      <c r="D40" s="84" t="s">
        <v>152</v>
      </c>
      <c r="E40" s="84">
        <v>514</v>
      </c>
      <c r="F40" s="83">
        <v>2100</v>
      </c>
    </row>
    <row r="41" spans="1:6" hidden="1" x14ac:dyDescent="0.25"/>
    <row r="42" spans="1:6" ht="13" hidden="1" x14ac:dyDescent="0.3">
      <c r="B42" s="70"/>
    </row>
    <row r="44" spans="1:6" ht="13" x14ac:dyDescent="0.3">
      <c r="B44" s="70"/>
    </row>
    <row r="46" spans="1:6" ht="13" x14ac:dyDescent="0.3">
      <c r="B46" s="70"/>
    </row>
    <row r="48" spans="1:6" ht="13" x14ac:dyDescent="0.3">
      <c r="B48" s="70"/>
    </row>
    <row r="70" spans="2:2" x14ac:dyDescent="0.25">
      <c r="B70" t="s">
        <v>153</v>
      </c>
    </row>
  </sheetData>
  <sheetProtection formatCells="0" formatColumns="0" formatRows="0" insertColumns="0" insertRows="0" insertHyperlinks="0" deleteColumns="0" deleteRows="0" selectLockedCells="1" sort="0" autoFilter="0" pivotTables="0"/>
  <protectedRanges>
    <protectedRange sqref="B7:B27" name="Range1"/>
  </protectedRanges>
  <mergeCells count="2">
    <mergeCell ref="A4:F4"/>
    <mergeCell ref="B3:D3"/>
  </mergeCells>
  <phoneticPr fontId="15" type="noConversion"/>
  <dataValidations count="1">
    <dataValidation type="list" allowBlank="1" showInputMessage="1" showErrorMessage="1" error="Please choose from the list of accruals" promptTitle="Accrual options" prompt="Choose from School to School, School to LBH or External" sqref="B7:B27" xr:uid="{00000000-0002-0000-0400-000000000000}">
      <formula1>Accruals</formula1>
    </dataValidation>
  </dataValidations>
  <pageMargins left="0.74803149606299213" right="0.74803149606299213" top="0.78740157480314965" bottom="0.39370078740157483" header="0.51181102362204722" footer="0.51181102362204722"/>
  <pageSetup paperSize="9" scale="81" orientation="landscape" r:id="rId1"/>
  <headerFooter alignWithMargins="0">
    <oddHeader>&amp;R&amp;"Arial,Bold"Appendix A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7"/>
  <sheetViews>
    <sheetView zoomScale="70" workbookViewId="0">
      <pane ySplit="5" topLeftCell="A6" activePane="bottomLeft" state="frozen"/>
      <selection activeCell="B58" sqref="B58:E59"/>
      <selection pane="bottomLeft" activeCell="B26" sqref="B26"/>
    </sheetView>
  </sheetViews>
  <sheetFormatPr defaultRowHeight="12.5" x14ac:dyDescent="0.25"/>
  <cols>
    <col min="1" max="1" width="41.81640625" customWidth="1"/>
    <col min="2" max="2" width="23.1796875" customWidth="1"/>
    <col min="3" max="3" width="47.1796875" customWidth="1"/>
    <col min="4" max="5" width="17.81640625" customWidth="1"/>
    <col min="6" max="6" width="16" customWidth="1"/>
  </cols>
  <sheetData>
    <row r="1" spans="1:6" ht="30" customHeight="1" x14ac:dyDescent="0.4">
      <c r="A1" s="59" t="s">
        <v>31</v>
      </c>
      <c r="B1" s="58"/>
      <c r="C1" s="58"/>
      <c r="D1" s="58"/>
      <c r="E1" s="58"/>
      <c r="F1" s="71" t="s">
        <v>269</v>
      </c>
    </row>
    <row r="3" spans="1:6" ht="24.75" customHeight="1" x14ac:dyDescent="0.35">
      <c r="A3" s="79" t="s">
        <v>64</v>
      </c>
      <c r="B3" s="174" t="str">
        <f>'(A) Year End Statement'!B3</f>
        <v/>
      </c>
      <c r="C3" s="175"/>
      <c r="D3" s="176"/>
      <c r="E3" s="80" t="s">
        <v>2</v>
      </c>
      <c r="F3" s="60">
        <f>'(A) Year End Statement'!G3</f>
        <v>0</v>
      </c>
    </row>
    <row r="4" spans="1:6" ht="39" customHeight="1" x14ac:dyDescent="0.25">
      <c r="A4" s="180" t="s">
        <v>154</v>
      </c>
      <c r="B4" s="180"/>
      <c r="C4" s="180"/>
      <c r="D4" s="180"/>
      <c r="E4" s="180"/>
      <c r="F4" s="180"/>
    </row>
    <row r="5" spans="1:6" ht="62" x14ac:dyDescent="0.25">
      <c r="A5" s="37" t="s">
        <v>155</v>
      </c>
      <c r="B5" s="37" t="s">
        <v>275</v>
      </c>
      <c r="C5" s="36" t="s">
        <v>136</v>
      </c>
      <c r="D5" s="37" t="s">
        <v>156</v>
      </c>
      <c r="E5" s="37" t="s">
        <v>138</v>
      </c>
      <c r="F5" s="37" t="s">
        <v>70</v>
      </c>
    </row>
    <row r="6" spans="1:6" x14ac:dyDescent="0.25">
      <c r="A6" s="102"/>
      <c r="B6" s="102"/>
      <c r="C6" s="102"/>
      <c r="D6" s="102"/>
      <c r="E6" s="102"/>
      <c r="F6" s="102"/>
    </row>
    <row r="7" spans="1:6" x14ac:dyDescent="0.25">
      <c r="A7" s="74"/>
      <c r="B7" s="74"/>
      <c r="C7" s="74"/>
      <c r="D7" s="74"/>
      <c r="E7" s="74"/>
      <c r="F7" s="101"/>
    </row>
    <row r="8" spans="1:6" x14ac:dyDescent="0.25">
      <c r="A8" s="74"/>
      <c r="B8" s="74"/>
      <c r="C8" s="74"/>
      <c r="D8" s="74"/>
      <c r="E8" s="74"/>
      <c r="F8" s="101"/>
    </row>
    <row r="9" spans="1:6" x14ac:dyDescent="0.25">
      <c r="A9" s="74"/>
      <c r="B9" s="74"/>
      <c r="C9" s="74"/>
      <c r="D9" s="74"/>
      <c r="E9" s="74"/>
      <c r="F9" s="101"/>
    </row>
    <row r="10" spans="1:6" x14ac:dyDescent="0.25">
      <c r="A10" s="74"/>
      <c r="B10" s="74"/>
      <c r="C10" s="74"/>
      <c r="D10" s="74"/>
      <c r="E10" s="74"/>
      <c r="F10" s="101"/>
    </row>
    <row r="11" spans="1:6" x14ac:dyDescent="0.25">
      <c r="A11" s="74"/>
      <c r="B11" s="74"/>
      <c r="C11" s="74"/>
      <c r="D11" s="74"/>
      <c r="E11" s="74"/>
      <c r="F11" s="101"/>
    </row>
    <row r="12" spans="1:6" x14ac:dyDescent="0.25">
      <c r="A12" s="74"/>
      <c r="B12" s="74"/>
      <c r="C12" s="74"/>
      <c r="D12" s="74"/>
      <c r="E12" s="74"/>
      <c r="F12" s="101"/>
    </row>
    <row r="13" spans="1:6" x14ac:dyDescent="0.25">
      <c r="A13" s="74"/>
      <c r="B13" s="74"/>
      <c r="C13" s="74"/>
      <c r="D13" s="74"/>
      <c r="E13" s="74"/>
      <c r="F13" s="101"/>
    </row>
    <row r="14" spans="1:6" x14ac:dyDescent="0.25">
      <c r="A14" s="74"/>
      <c r="B14" s="74"/>
      <c r="C14" s="74"/>
      <c r="D14" s="74"/>
      <c r="E14" s="74"/>
      <c r="F14" s="101"/>
    </row>
    <row r="15" spans="1:6" x14ac:dyDescent="0.25">
      <c r="A15" s="74"/>
      <c r="B15" s="74"/>
      <c r="C15" s="74"/>
      <c r="D15" s="74"/>
      <c r="E15" s="74"/>
      <c r="F15" s="101"/>
    </row>
    <row r="16" spans="1:6" x14ac:dyDescent="0.25">
      <c r="A16" s="74"/>
      <c r="B16" s="74"/>
      <c r="C16" s="74"/>
      <c r="D16" s="74"/>
      <c r="E16" s="74"/>
      <c r="F16" s="101"/>
    </row>
    <row r="17" spans="1:6" x14ac:dyDescent="0.25">
      <c r="A17" s="74"/>
      <c r="B17" s="74"/>
      <c r="C17" s="74"/>
      <c r="D17" s="74"/>
      <c r="E17" s="74"/>
      <c r="F17" s="101"/>
    </row>
    <row r="18" spans="1:6" x14ac:dyDescent="0.25">
      <c r="A18" s="74"/>
      <c r="B18" s="74"/>
      <c r="C18" s="74"/>
      <c r="D18" s="74"/>
      <c r="E18" s="74"/>
      <c r="F18" s="101"/>
    </row>
    <row r="19" spans="1:6" x14ac:dyDescent="0.25">
      <c r="A19" s="74"/>
      <c r="B19" s="74"/>
      <c r="C19" s="74"/>
      <c r="D19" s="74"/>
      <c r="E19" s="74"/>
      <c r="F19" s="101"/>
    </row>
    <row r="20" spans="1:6" x14ac:dyDescent="0.25">
      <c r="A20" s="74"/>
      <c r="B20" s="74"/>
      <c r="C20" s="74"/>
      <c r="D20" s="74"/>
      <c r="E20" s="74"/>
      <c r="F20" s="101"/>
    </row>
    <row r="21" spans="1:6" x14ac:dyDescent="0.25">
      <c r="A21" s="74"/>
      <c r="B21" s="74"/>
      <c r="C21" s="74"/>
      <c r="D21" s="74"/>
      <c r="E21" s="74"/>
      <c r="F21" s="101"/>
    </row>
    <row r="22" spans="1:6" x14ac:dyDescent="0.25">
      <c r="A22" s="74"/>
      <c r="B22" s="74"/>
      <c r="C22" s="74"/>
      <c r="D22" s="74"/>
      <c r="E22" s="74"/>
      <c r="F22" s="101"/>
    </row>
    <row r="23" spans="1:6" x14ac:dyDescent="0.25">
      <c r="A23" s="74"/>
      <c r="B23" s="74"/>
      <c r="C23" s="74"/>
      <c r="D23" s="74"/>
      <c r="E23" s="74"/>
      <c r="F23" s="101"/>
    </row>
    <row r="24" spans="1:6" x14ac:dyDescent="0.25">
      <c r="A24" s="74"/>
      <c r="B24" s="74"/>
      <c r="C24" s="74"/>
      <c r="D24" s="74"/>
      <c r="E24" s="74"/>
      <c r="F24" s="101"/>
    </row>
    <row r="25" spans="1:6" x14ac:dyDescent="0.25">
      <c r="A25" s="74"/>
      <c r="B25" s="74"/>
      <c r="C25" s="74"/>
      <c r="D25" s="74"/>
      <c r="E25" s="74"/>
      <c r="F25" s="101"/>
    </row>
    <row r="26" spans="1:6" x14ac:dyDescent="0.25">
      <c r="A26" s="74"/>
      <c r="B26" s="74"/>
      <c r="C26" s="74"/>
      <c r="D26" s="74"/>
      <c r="E26" s="74"/>
      <c r="F26" s="101"/>
    </row>
    <row r="28" spans="1:6" ht="15.5" x14ac:dyDescent="0.35">
      <c r="A28" s="35" t="s">
        <v>74</v>
      </c>
      <c r="F28" s="38">
        <f>SUM(F6:F27)</f>
        <v>0</v>
      </c>
    </row>
    <row r="29" spans="1:6" ht="13" x14ac:dyDescent="0.3">
      <c r="B29" s="70"/>
    </row>
    <row r="30" spans="1:6" x14ac:dyDescent="0.25">
      <c r="A30" t="s">
        <v>157</v>
      </c>
    </row>
    <row r="32" spans="1:6" x14ac:dyDescent="0.25">
      <c r="A32" s="134" t="s">
        <v>76</v>
      </c>
    </row>
    <row r="34" spans="1:6" ht="15.5" x14ac:dyDescent="0.45">
      <c r="A34" s="83" t="s">
        <v>87</v>
      </c>
    </row>
    <row r="36" spans="1:6" s="83" customFormat="1" ht="15.5" hidden="1" x14ac:dyDescent="0.45">
      <c r="A36" s="83" t="s">
        <v>125</v>
      </c>
      <c r="B36" s="82" t="s">
        <v>71</v>
      </c>
      <c r="C36" s="83" t="s">
        <v>158</v>
      </c>
      <c r="D36" s="84" t="s">
        <v>159</v>
      </c>
      <c r="E36" s="84" t="s">
        <v>160</v>
      </c>
      <c r="F36" s="83">
        <v>5000</v>
      </c>
    </row>
    <row r="37" spans="1:6" s="83" customFormat="1" ht="15.5" hidden="1" x14ac:dyDescent="0.45">
      <c r="A37" s="83" t="s">
        <v>111</v>
      </c>
      <c r="B37" s="82" t="s">
        <v>72</v>
      </c>
      <c r="C37" s="83" t="s">
        <v>161</v>
      </c>
      <c r="D37" s="84" t="s">
        <v>162</v>
      </c>
      <c r="E37" s="84">
        <v>920</v>
      </c>
      <c r="F37" s="83">
        <v>10000</v>
      </c>
    </row>
    <row r="38" spans="1:6" s="83" customFormat="1" ht="15.5" hidden="1" x14ac:dyDescent="0.45">
      <c r="A38" s="83" t="s">
        <v>163</v>
      </c>
      <c r="B38" s="83" t="s">
        <v>73</v>
      </c>
      <c r="C38" s="83" t="s">
        <v>164</v>
      </c>
      <c r="D38" s="84" t="s">
        <v>165</v>
      </c>
      <c r="E38" s="84">
        <v>101</v>
      </c>
      <c r="F38" s="83">
        <v>2050</v>
      </c>
    </row>
    <row r="39" spans="1:6" s="83" customFormat="1" ht="15.5" hidden="1" x14ac:dyDescent="0.45">
      <c r="A39" s="83" t="s">
        <v>166</v>
      </c>
      <c r="B39" s="83" t="s">
        <v>73</v>
      </c>
      <c r="C39" s="83" t="s">
        <v>167</v>
      </c>
      <c r="D39" s="84" t="s">
        <v>168</v>
      </c>
      <c r="E39" s="84">
        <v>512</v>
      </c>
      <c r="F39" s="83">
        <v>3798</v>
      </c>
    </row>
    <row r="40" spans="1:6" s="83" customFormat="1" ht="21.5" x14ac:dyDescent="0.6">
      <c r="A40" s="83" t="s">
        <v>169</v>
      </c>
      <c r="B40" s="83" t="s">
        <v>170</v>
      </c>
      <c r="C40" s="83" t="s">
        <v>171</v>
      </c>
      <c r="D40" s="84" t="s">
        <v>110</v>
      </c>
      <c r="E40" s="84" t="s">
        <v>110</v>
      </c>
      <c r="F40" s="83" t="s">
        <v>172</v>
      </c>
    </row>
    <row r="41" spans="1:6" s="83" customFormat="1" ht="15.5" x14ac:dyDescent="0.45">
      <c r="B41" s="70"/>
    </row>
    <row r="42" spans="1:6" s="83" customFormat="1" ht="18.5" x14ac:dyDescent="0.45">
      <c r="A42" s="91" t="s">
        <v>113</v>
      </c>
    </row>
    <row r="43" spans="1:6" s="83" customFormat="1" ht="15.5" x14ac:dyDescent="0.45">
      <c r="B43" s="70"/>
    </row>
    <row r="45" spans="1:6" ht="13" x14ac:dyDescent="0.3">
      <c r="B45" s="70"/>
    </row>
    <row r="67" spans="2:2" x14ac:dyDescent="0.25">
      <c r="B67" t="s">
        <v>153</v>
      </c>
    </row>
  </sheetData>
  <sheetProtection formatCells="0" formatColumns="0" formatRows="0" insertColumns="0" insertRows="0" insertHyperlinks="0" deleteColumns="0" deleteRows="0" selectLockedCells="1" sort="0" autoFilter="0" pivotTables="0"/>
  <protectedRanges>
    <protectedRange sqref="B7:B26" name="Range1_1"/>
  </protectedRanges>
  <mergeCells count="2">
    <mergeCell ref="A4:F4"/>
    <mergeCell ref="B3:D3"/>
  </mergeCells>
  <phoneticPr fontId="15" type="noConversion"/>
  <dataValidations xWindow="282" yWindow="444" count="1">
    <dataValidation type="list" allowBlank="1" showInputMessage="1" showErrorMessage="1" error="Please choose from the list of accruals" promptTitle="Accrual options" prompt="Choose from School to School, School to LBH or External" sqref="B7:B26" xr:uid="{9DA2DD8B-94E3-4B91-92FF-F8B00BE6D7FC}">
      <formula1>Accruals</formula1>
    </dataValidation>
  </dataValidations>
  <pageMargins left="0.74803149606299213" right="0.74803149606299213" top="0.78740157480314965" bottom="0.39370078740157483" header="0.51181102362204722" footer="0.51181102362204722"/>
  <pageSetup paperSize="9" scale="81" orientation="landscape" r:id="rId1"/>
  <headerFooter alignWithMargins="0">
    <oddHeader>&amp;R&amp;"Arial,Bold"Appendix A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43"/>
  <sheetViews>
    <sheetView zoomScale="70" workbookViewId="0">
      <pane ySplit="5" topLeftCell="A6" activePane="bottomLeft" state="frozen"/>
      <selection activeCell="B58" sqref="B58:E59"/>
      <selection pane="bottomLeft" activeCell="A65" sqref="A65:XFD65"/>
    </sheetView>
  </sheetViews>
  <sheetFormatPr defaultRowHeight="12.5" x14ac:dyDescent="0.25"/>
  <cols>
    <col min="1" max="1" width="41.81640625" customWidth="1"/>
    <col min="2" max="2" width="23.1796875" customWidth="1"/>
    <col min="3" max="3" width="47.1796875" customWidth="1"/>
    <col min="4" max="4" width="17.81640625" customWidth="1"/>
    <col min="5" max="5" width="16" customWidth="1"/>
  </cols>
  <sheetData>
    <row r="1" spans="1:6" ht="30" customHeight="1" x14ac:dyDescent="0.4">
      <c r="A1" s="59" t="s">
        <v>32</v>
      </c>
      <c r="B1" s="58"/>
      <c r="C1" s="58"/>
      <c r="D1" s="58"/>
      <c r="E1" s="71" t="s">
        <v>269</v>
      </c>
    </row>
    <row r="3" spans="1:6" ht="24.75" customHeight="1" x14ac:dyDescent="0.35">
      <c r="A3" s="78" t="s">
        <v>64</v>
      </c>
      <c r="B3" s="174" t="str">
        <f>'(A) Year End Statement'!B3</f>
        <v/>
      </c>
      <c r="C3" s="176"/>
      <c r="D3" s="78" t="s">
        <v>2</v>
      </c>
      <c r="E3" s="60">
        <f>'(A) Year End Statement'!G3</f>
        <v>0</v>
      </c>
    </row>
    <row r="4" spans="1:6" ht="39" customHeight="1" x14ac:dyDescent="0.25">
      <c r="A4" s="182" t="s">
        <v>173</v>
      </c>
      <c r="B4" s="182"/>
      <c r="C4" s="183"/>
      <c r="D4" s="183"/>
      <c r="E4" s="182"/>
    </row>
    <row r="5" spans="1:6" ht="35.25" customHeight="1" x14ac:dyDescent="0.25">
      <c r="A5" s="37" t="s">
        <v>174</v>
      </c>
      <c r="B5" s="37" t="s">
        <v>175</v>
      </c>
      <c r="C5" s="184" t="s">
        <v>176</v>
      </c>
      <c r="D5" s="185"/>
      <c r="E5" s="77" t="s">
        <v>70</v>
      </c>
    </row>
    <row r="6" spans="1:6" x14ac:dyDescent="0.25">
      <c r="A6" s="102"/>
      <c r="B6" s="102"/>
      <c r="C6" s="188"/>
      <c r="D6" s="189"/>
      <c r="E6" s="102"/>
    </row>
    <row r="7" spans="1:6" x14ac:dyDescent="0.25">
      <c r="A7" s="74"/>
      <c r="B7" s="74"/>
      <c r="C7" s="190"/>
      <c r="D7" s="191"/>
      <c r="E7" s="104"/>
    </row>
    <row r="8" spans="1:6" ht="13" x14ac:dyDescent="0.3">
      <c r="A8" s="128"/>
      <c r="B8" s="129"/>
      <c r="C8" s="192"/>
      <c r="D8" s="193"/>
      <c r="E8" s="130"/>
    </row>
    <row r="9" spans="1:6" ht="13" x14ac:dyDescent="0.3">
      <c r="A9" s="74"/>
      <c r="B9" s="74"/>
      <c r="C9" s="181"/>
      <c r="D9" s="181"/>
      <c r="E9" s="101"/>
      <c r="F9" s="70"/>
    </row>
    <row r="10" spans="1:6" x14ac:dyDescent="0.25">
      <c r="A10" s="74"/>
      <c r="B10" s="74"/>
      <c r="C10" s="181"/>
      <c r="D10" s="181"/>
      <c r="E10" s="101"/>
    </row>
    <row r="11" spans="1:6" x14ac:dyDescent="0.25">
      <c r="A11" s="74"/>
      <c r="B11" s="74"/>
      <c r="C11" s="181"/>
      <c r="D11" s="181"/>
      <c r="E11" s="101"/>
    </row>
    <row r="12" spans="1:6" x14ac:dyDescent="0.25">
      <c r="A12" s="74"/>
      <c r="B12" s="74"/>
      <c r="C12" s="181"/>
      <c r="D12" s="181"/>
      <c r="E12" s="101"/>
    </row>
    <row r="13" spans="1:6" x14ac:dyDescent="0.25">
      <c r="A13" s="74"/>
      <c r="B13" s="74"/>
      <c r="C13" s="181"/>
      <c r="D13" s="181"/>
      <c r="E13" s="101"/>
    </row>
    <row r="14" spans="1:6" x14ac:dyDescent="0.25">
      <c r="A14" s="74"/>
      <c r="B14" s="74"/>
      <c r="C14" s="181"/>
      <c r="D14" s="181"/>
      <c r="E14" s="101"/>
    </row>
    <row r="15" spans="1:6" x14ac:dyDescent="0.25">
      <c r="A15" s="74"/>
      <c r="B15" s="74"/>
      <c r="C15" s="181"/>
      <c r="D15" s="181"/>
      <c r="E15" s="101"/>
    </row>
    <row r="16" spans="1:6" x14ac:dyDescent="0.25">
      <c r="A16" s="74"/>
      <c r="B16" s="74"/>
      <c r="C16" s="181"/>
      <c r="D16" s="181"/>
      <c r="E16" s="101"/>
    </row>
    <row r="17" spans="1:5" x14ac:dyDescent="0.25">
      <c r="A17" s="74"/>
      <c r="B17" s="74"/>
      <c r="C17" s="181"/>
      <c r="D17" s="181"/>
      <c r="E17" s="101"/>
    </row>
    <row r="18" spans="1:5" x14ac:dyDescent="0.25">
      <c r="A18" s="74"/>
      <c r="B18" s="74"/>
      <c r="C18" s="181"/>
      <c r="D18" s="181"/>
      <c r="E18" s="101"/>
    </row>
    <row r="19" spans="1:5" x14ac:dyDescent="0.25">
      <c r="A19" s="74"/>
      <c r="B19" s="74"/>
      <c r="C19" s="181"/>
      <c r="D19" s="181"/>
      <c r="E19" s="101"/>
    </row>
    <row r="20" spans="1:5" x14ac:dyDescent="0.25">
      <c r="A20" s="74"/>
      <c r="B20" s="74"/>
      <c r="C20" s="181"/>
      <c r="D20" s="181"/>
      <c r="E20" s="101"/>
    </row>
    <row r="21" spans="1:5" x14ac:dyDescent="0.25">
      <c r="A21" s="74"/>
      <c r="B21" s="131"/>
      <c r="C21" s="181"/>
      <c r="D21" s="181"/>
      <c r="E21" s="105"/>
    </row>
    <row r="22" spans="1:5" x14ac:dyDescent="0.25">
      <c r="A22" s="74"/>
      <c r="B22" s="131"/>
      <c r="C22" s="181"/>
      <c r="D22" s="181"/>
      <c r="E22" s="105"/>
    </row>
    <row r="23" spans="1:5" x14ac:dyDescent="0.25">
      <c r="A23" s="74"/>
      <c r="B23" s="74"/>
      <c r="C23" s="181"/>
      <c r="D23" s="181"/>
      <c r="E23" s="101"/>
    </row>
    <row r="24" spans="1:5" x14ac:dyDescent="0.25">
      <c r="A24" s="74"/>
      <c r="B24" s="74"/>
      <c r="C24" s="181"/>
      <c r="D24" s="181"/>
      <c r="E24" s="101"/>
    </row>
    <row r="25" spans="1:5" x14ac:dyDescent="0.25">
      <c r="A25" s="74"/>
      <c r="B25" s="74"/>
      <c r="C25" s="181"/>
      <c r="D25" s="181"/>
      <c r="E25" s="101"/>
    </row>
    <row r="26" spans="1:5" x14ac:dyDescent="0.25">
      <c r="A26" s="74"/>
      <c r="B26" s="74"/>
      <c r="C26" s="181"/>
      <c r="D26" s="181"/>
      <c r="E26" s="101"/>
    </row>
    <row r="28" spans="1:5" ht="15.5" x14ac:dyDescent="0.35">
      <c r="A28" s="35" t="s">
        <v>74</v>
      </c>
      <c r="E28" s="38">
        <f>SUM(E7:E27)</f>
        <v>0</v>
      </c>
    </row>
    <row r="29" spans="1:5" ht="13" x14ac:dyDescent="0.3">
      <c r="B29" s="70"/>
    </row>
    <row r="30" spans="1:5" x14ac:dyDescent="0.25">
      <c r="A30" t="s">
        <v>177</v>
      </c>
    </row>
    <row r="32" spans="1:5" ht="13" x14ac:dyDescent="0.3">
      <c r="A32" s="70"/>
    </row>
    <row r="34" spans="1:5" ht="15.5" x14ac:dyDescent="0.45">
      <c r="A34" s="83" t="s">
        <v>87</v>
      </c>
    </row>
    <row r="35" spans="1:5" s="83" customFormat="1" ht="15.5" x14ac:dyDescent="0.45">
      <c r="C35" s="186"/>
      <c r="D35" s="187"/>
      <c r="E35" s="103"/>
    </row>
    <row r="36" spans="1:5" s="83" customFormat="1" ht="15.5" x14ac:dyDescent="0.45">
      <c r="A36" s="83" t="s">
        <v>108</v>
      </c>
      <c r="B36" s="83" t="s">
        <v>73</v>
      </c>
      <c r="C36" s="82" t="s">
        <v>178</v>
      </c>
      <c r="E36" s="103">
        <v>78236</v>
      </c>
    </row>
    <row r="37" spans="1:5" s="83" customFormat="1" ht="15.5" x14ac:dyDescent="0.45">
      <c r="A37" s="83" t="s">
        <v>179</v>
      </c>
      <c r="B37" s="83" t="s">
        <v>73</v>
      </c>
      <c r="C37" s="82" t="s">
        <v>180</v>
      </c>
      <c r="E37" s="103">
        <v>-360</v>
      </c>
    </row>
    <row r="38" spans="1:5" s="83" customFormat="1" ht="15.5" x14ac:dyDescent="0.45">
      <c r="C38" s="82"/>
    </row>
    <row r="39" spans="1:5" s="83" customFormat="1" ht="15.5" x14ac:dyDescent="0.45">
      <c r="B39" s="70"/>
      <c r="C39" s="82"/>
    </row>
    <row r="40" spans="1:5" s="83" customFormat="1" ht="15.5" x14ac:dyDescent="0.45"/>
    <row r="41" spans="1:5" s="83" customFormat="1" ht="15.5" x14ac:dyDescent="0.45">
      <c r="B41" s="70"/>
    </row>
    <row r="42" spans="1:5" s="83" customFormat="1" ht="15.5" x14ac:dyDescent="0.45"/>
    <row r="43" spans="1:5" ht="13" x14ac:dyDescent="0.3">
      <c r="B43" s="70"/>
    </row>
  </sheetData>
  <sheetProtection formatCells="0" formatColumns="0" formatRows="0" insertColumns="0" insertRows="0" insertHyperlinks="0" deleteColumns="0" deleteRows="0" selectLockedCells="1" sort="0" autoFilter="0" pivotTables="0"/>
  <mergeCells count="25">
    <mergeCell ref="C17:D17"/>
    <mergeCell ref="A4:E4"/>
    <mergeCell ref="B3:C3"/>
    <mergeCell ref="C5:D5"/>
    <mergeCell ref="C35:D35"/>
    <mergeCell ref="C6:D6"/>
    <mergeCell ref="C7:D7"/>
    <mergeCell ref="C8:D8"/>
    <mergeCell ref="C9:D9"/>
    <mergeCell ref="C10:D10"/>
    <mergeCell ref="C11:D11"/>
    <mergeCell ref="C12:D12"/>
    <mergeCell ref="C13:D13"/>
    <mergeCell ref="C14:D14"/>
    <mergeCell ref="C15:D15"/>
    <mergeCell ref="C16:D16"/>
    <mergeCell ref="C24:D24"/>
    <mergeCell ref="C25:D25"/>
    <mergeCell ref="C26:D26"/>
    <mergeCell ref="C18:D18"/>
    <mergeCell ref="C19:D19"/>
    <mergeCell ref="C20:D20"/>
    <mergeCell ref="C23:D23"/>
    <mergeCell ref="C21:D21"/>
    <mergeCell ref="C22:D22"/>
  </mergeCells>
  <phoneticPr fontId="15" type="noConversion"/>
  <pageMargins left="0.74803149606299213" right="0.74803149606299213" top="0.78740157480314965" bottom="0.39370078740157483" header="0.51181102362204722" footer="0.51181102362204722"/>
  <pageSetup paperSize="9" scale="90" orientation="landscape" r:id="rId1"/>
  <headerFooter alignWithMargins="0">
    <oddHeader>&amp;R&amp;"Arial,Bold"Appendix A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1"/>
  <sheetViews>
    <sheetView zoomScale="85" workbookViewId="0">
      <selection activeCell="H26" sqref="H26"/>
    </sheetView>
  </sheetViews>
  <sheetFormatPr defaultRowHeight="12.5" x14ac:dyDescent="0.25"/>
  <cols>
    <col min="1" max="1" width="20.26953125" customWidth="1"/>
    <col min="2" max="2" width="14.81640625" customWidth="1"/>
    <col min="3" max="3" width="54.81640625" customWidth="1"/>
    <col min="4" max="4" width="18.54296875" customWidth="1"/>
    <col min="26" max="28" width="0" hidden="1" customWidth="1"/>
  </cols>
  <sheetData>
    <row r="1" spans="1:26" ht="15.5" x14ac:dyDescent="0.35">
      <c r="A1" s="194" t="s">
        <v>181</v>
      </c>
      <c r="B1" s="194"/>
      <c r="C1" s="194"/>
      <c r="D1" s="194"/>
    </row>
    <row r="2" spans="1:26" ht="13" x14ac:dyDescent="0.3">
      <c r="A2" s="195" t="s">
        <v>182</v>
      </c>
      <c r="B2" s="195"/>
      <c r="C2" s="195"/>
      <c r="D2" s="195"/>
      <c r="Z2" s="134" t="s">
        <v>276</v>
      </c>
    </row>
    <row r="3" spans="1:26" ht="15.5" x14ac:dyDescent="0.35">
      <c r="A3" s="194" t="s">
        <v>272</v>
      </c>
      <c r="B3" s="194"/>
      <c r="C3" s="194"/>
      <c r="D3" s="194"/>
    </row>
    <row r="4" spans="1:26" x14ac:dyDescent="0.25">
      <c r="Z4" s="134" t="s">
        <v>277</v>
      </c>
    </row>
    <row r="5" spans="1:26" x14ac:dyDescent="0.25">
      <c r="Z5" s="134" t="s">
        <v>72</v>
      </c>
    </row>
    <row r="6" spans="1:26" ht="15.5" x14ac:dyDescent="0.35">
      <c r="A6" s="95"/>
      <c r="B6" s="96" t="s">
        <v>2</v>
      </c>
      <c r="C6" s="95">
        <f>'(A) Year End Statement'!G3</f>
        <v>0</v>
      </c>
      <c r="D6" s="96"/>
      <c r="Z6" s="134" t="s">
        <v>278</v>
      </c>
    </row>
    <row r="7" spans="1:26" ht="13.5" thickBot="1" x14ac:dyDescent="0.35">
      <c r="B7" s="70" t="s">
        <v>273</v>
      </c>
      <c r="Z7" s="134" t="s">
        <v>73</v>
      </c>
    </row>
    <row r="8" spans="1:26" ht="13" x14ac:dyDescent="0.3">
      <c r="A8" s="39" t="s">
        <v>183</v>
      </c>
      <c r="B8" s="40" t="s">
        <v>184</v>
      </c>
      <c r="C8" s="41" t="s">
        <v>185</v>
      </c>
      <c r="D8" s="61" t="s">
        <v>186</v>
      </c>
    </row>
    <row r="9" spans="1:26" ht="13" thickBot="1" x14ac:dyDescent="0.3">
      <c r="A9" s="42"/>
      <c r="B9" s="43"/>
      <c r="C9" s="43"/>
      <c r="D9" s="62"/>
    </row>
    <row r="10" spans="1:26" ht="13" thickBot="1" x14ac:dyDescent="0.3">
      <c r="A10" s="44" t="s">
        <v>187</v>
      </c>
      <c r="B10" s="34" t="s">
        <v>188</v>
      </c>
      <c r="C10" s="43" t="s">
        <v>189</v>
      </c>
      <c r="D10" s="75"/>
    </row>
    <row r="11" spans="1:26" x14ac:dyDescent="0.25">
      <c r="A11" s="44"/>
      <c r="B11" s="34"/>
      <c r="C11" s="43"/>
      <c r="D11" s="62"/>
    </row>
    <row r="12" spans="1:26" x14ac:dyDescent="0.25">
      <c r="A12" s="44" t="s">
        <v>190</v>
      </c>
      <c r="B12" s="34">
        <v>3</v>
      </c>
      <c r="C12" s="43" t="s">
        <v>20</v>
      </c>
      <c r="D12" s="63">
        <f>'(A) Year End Statement'!G16</f>
        <v>0</v>
      </c>
    </row>
    <row r="13" spans="1:26" x14ac:dyDescent="0.25">
      <c r="A13" s="44"/>
      <c r="B13" s="34"/>
      <c r="C13" s="43"/>
      <c r="D13" s="62"/>
    </row>
    <row r="14" spans="1:26" ht="13.5" thickBot="1" x14ac:dyDescent="0.35">
      <c r="A14" s="45"/>
      <c r="B14" s="46"/>
      <c r="C14" s="47" t="s">
        <v>191</v>
      </c>
      <c r="D14" s="64">
        <f>D10-D12</f>
        <v>0</v>
      </c>
    </row>
    <row r="15" spans="1:26" ht="13" x14ac:dyDescent="0.3">
      <c r="A15" s="43"/>
      <c r="B15" s="34"/>
      <c r="C15" s="48"/>
      <c r="D15" s="43"/>
    </row>
    <row r="16" spans="1:26" ht="13" thickBot="1" x14ac:dyDescent="0.3">
      <c r="B16" s="34"/>
      <c r="C16" s="49"/>
    </row>
    <row r="17" spans="1:4" ht="13" x14ac:dyDescent="0.3">
      <c r="A17" s="39" t="s">
        <v>183</v>
      </c>
      <c r="B17" s="40" t="s">
        <v>192</v>
      </c>
      <c r="C17" s="41" t="s">
        <v>185</v>
      </c>
      <c r="D17" s="61" t="s">
        <v>186</v>
      </c>
    </row>
    <row r="18" spans="1:4" ht="13" thickBot="1" x14ac:dyDescent="0.3">
      <c r="A18" s="44"/>
      <c r="B18" s="34"/>
      <c r="C18" s="43"/>
      <c r="D18" s="62"/>
    </row>
    <row r="19" spans="1:4" ht="13" thickBot="1" x14ac:dyDescent="0.3">
      <c r="A19" s="44" t="s">
        <v>187</v>
      </c>
      <c r="B19" s="34" t="s">
        <v>193</v>
      </c>
      <c r="C19" s="43" t="s">
        <v>194</v>
      </c>
      <c r="D19" s="75"/>
    </row>
    <row r="20" spans="1:4" ht="13" thickBot="1" x14ac:dyDescent="0.3">
      <c r="A20" s="44" t="s">
        <v>187</v>
      </c>
      <c r="B20" s="34" t="s">
        <v>195</v>
      </c>
      <c r="C20" s="43" t="s">
        <v>196</v>
      </c>
      <c r="D20" s="76"/>
    </row>
    <row r="21" spans="1:4" x14ac:dyDescent="0.25">
      <c r="A21" s="42"/>
      <c r="B21" s="43"/>
      <c r="C21" s="43"/>
      <c r="D21" s="62">
        <f>D19+D20</f>
        <v>0</v>
      </c>
    </row>
    <row r="22" spans="1:4" x14ac:dyDescent="0.25">
      <c r="A22" s="44"/>
      <c r="B22" s="34"/>
      <c r="C22" s="43"/>
      <c r="D22" s="62"/>
    </row>
    <row r="23" spans="1:4" x14ac:dyDescent="0.25">
      <c r="A23" s="44" t="s">
        <v>190</v>
      </c>
      <c r="B23" s="34">
        <v>4</v>
      </c>
      <c r="C23" s="43" t="s">
        <v>22</v>
      </c>
      <c r="D23" s="63">
        <f>'(A) Year End Statement'!G20</f>
        <v>0</v>
      </c>
    </row>
    <row r="24" spans="1:4" x14ac:dyDescent="0.25">
      <c r="A24" s="44" t="s">
        <v>190</v>
      </c>
      <c r="B24" s="34">
        <v>7</v>
      </c>
      <c r="C24" s="43" t="s">
        <v>31</v>
      </c>
      <c r="D24" s="63">
        <f>'(A) Year End Statement'!G26</f>
        <v>0</v>
      </c>
    </row>
    <row r="25" spans="1:4" x14ac:dyDescent="0.25">
      <c r="A25" s="44"/>
      <c r="B25" s="34"/>
      <c r="C25" s="43"/>
      <c r="D25" s="66">
        <f>D23+D24</f>
        <v>0</v>
      </c>
    </row>
    <row r="26" spans="1:4" ht="13" x14ac:dyDescent="0.3">
      <c r="A26" s="44"/>
      <c r="B26" s="94" t="s">
        <v>263</v>
      </c>
      <c r="C26" s="43"/>
      <c r="D26" s="62"/>
    </row>
    <row r="27" spans="1:4" ht="13.5" thickBot="1" x14ac:dyDescent="0.35">
      <c r="A27" s="50"/>
      <c r="B27" s="46"/>
      <c r="C27" s="47" t="s">
        <v>191</v>
      </c>
      <c r="D27" s="64">
        <f>D21-D25</f>
        <v>0</v>
      </c>
    </row>
    <row r="29" spans="1:4" ht="13" thickBot="1" x14ac:dyDescent="0.3"/>
    <row r="30" spans="1:4" ht="13" x14ac:dyDescent="0.3">
      <c r="A30" s="39" t="s">
        <v>183</v>
      </c>
      <c r="B30" s="40" t="s">
        <v>192</v>
      </c>
      <c r="C30" s="41" t="s">
        <v>185</v>
      </c>
      <c r="D30" s="61" t="s">
        <v>186</v>
      </c>
    </row>
    <row r="31" spans="1:4" ht="13" thickBot="1" x14ac:dyDescent="0.3">
      <c r="A31" s="44"/>
      <c r="B31" s="34"/>
      <c r="C31" s="43"/>
      <c r="D31" s="62"/>
    </row>
    <row r="32" spans="1:4" ht="13" thickBot="1" x14ac:dyDescent="0.3">
      <c r="A32" s="44" t="s">
        <v>187</v>
      </c>
      <c r="B32" s="34" t="s">
        <v>197</v>
      </c>
      <c r="C32" s="43" t="s">
        <v>32</v>
      </c>
      <c r="D32" s="75"/>
    </row>
    <row r="33" spans="1:4" x14ac:dyDescent="0.25">
      <c r="A33" s="44"/>
      <c r="B33" s="34"/>
      <c r="C33" s="43"/>
      <c r="D33" s="62"/>
    </row>
    <row r="34" spans="1:4" x14ac:dyDescent="0.25">
      <c r="A34" s="44" t="s">
        <v>190</v>
      </c>
      <c r="B34" s="34">
        <v>8</v>
      </c>
      <c r="C34" s="43" t="s">
        <v>32</v>
      </c>
      <c r="D34" s="63">
        <f>'(A) Year End Statement'!G28</f>
        <v>0</v>
      </c>
    </row>
    <row r="35" spans="1:4" x14ac:dyDescent="0.25">
      <c r="A35" s="44"/>
      <c r="B35" s="34"/>
      <c r="C35" s="43"/>
      <c r="D35" s="62"/>
    </row>
    <row r="36" spans="1:4" ht="13.5" thickBot="1" x14ac:dyDescent="0.35">
      <c r="A36" s="50"/>
      <c r="B36" s="46"/>
      <c r="C36" s="47" t="s">
        <v>191</v>
      </c>
      <c r="D36" s="64">
        <f>D32-D34</f>
        <v>0</v>
      </c>
    </row>
    <row r="37" spans="1:4" ht="13" x14ac:dyDescent="0.3">
      <c r="A37" s="34"/>
      <c r="B37" s="94" t="s">
        <v>264</v>
      </c>
      <c r="C37" s="48"/>
    </row>
    <row r="38" spans="1:4" ht="13" thickBot="1" x14ac:dyDescent="0.3">
      <c r="A38" s="34"/>
      <c r="B38" s="34"/>
    </row>
    <row r="39" spans="1:4" ht="26" x14ac:dyDescent="0.3">
      <c r="A39" s="39" t="s">
        <v>183</v>
      </c>
      <c r="B39" s="40" t="s">
        <v>265</v>
      </c>
      <c r="C39" s="41" t="s">
        <v>185</v>
      </c>
      <c r="D39" s="61" t="s">
        <v>186</v>
      </c>
    </row>
    <row r="40" spans="1:4" ht="13" thickBot="1" x14ac:dyDescent="0.3">
      <c r="A40" s="44"/>
      <c r="B40" s="34"/>
      <c r="C40" s="43"/>
      <c r="D40" s="62"/>
    </row>
    <row r="41" spans="1:4" ht="13" thickBot="1" x14ac:dyDescent="0.3">
      <c r="A41" s="44" t="s">
        <v>187</v>
      </c>
      <c r="B41" s="140" t="s">
        <v>198</v>
      </c>
      <c r="C41" s="43" t="s">
        <v>199</v>
      </c>
      <c r="D41" s="75"/>
    </row>
    <row r="42" spans="1:4" ht="13" thickBot="1" x14ac:dyDescent="0.3">
      <c r="A42" s="44" t="s">
        <v>187</v>
      </c>
      <c r="B42" s="34" t="s">
        <v>200</v>
      </c>
      <c r="C42" s="43" t="s">
        <v>201</v>
      </c>
      <c r="D42" s="75"/>
    </row>
    <row r="43" spans="1:4" ht="13" x14ac:dyDescent="0.3">
      <c r="A43" s="44"/>
      <c r="B43" s="94" t="s">
        <v>274</v>
      </c>
      <c r="C43" s="43"/>
      <c r="D43" s="62">
        <f>D41+D42</f>
        <v>0</v>
      </c>
    </row>
    <row r="44" spans="1:4" x14ac:dyDescent="0.25">
      <c r="A44" s="44"/>
      <c r="B44" s="34"/>
      <c r="C44" s="43"/>
      <c r="D44" s="62"/>
    </row>
    <row r="45" spans="1:4" x14ac:dyDescent="0.25">
      <c r="A45" s="44" t="s">
        <v>190</v>
      </c>
      <c r="B45" s="34">
        <v>5</v>
      </c>
      <c r="C45" s="49" t="s">
        <v>25</v>
      </c>
      <c r="D45" s="63">
        <f>'(A) Year End Statement'!G22</f>
        <v>0</v>
      </c>
    </row>
    <row r="46" spans="1:4" x14ac:dyDescent="0.25">
      <c r="A46" s="44" t="s">
        <v>190</v>
      </c>
      <c r="B46" s="34">
        <v>6</v>
      </c>
      <c r="C46" s="49" t="s">
        <v>29</v>
      </c>
      <c r="D46" s="63">
        <f>'(A) Year End Statement'!G24</f>
        <v>0</v>
      </c>
    </row>
    <row r="47" spans="1:4" x14ac:dyDescent="0.25">
      <c r="A47" s="44"/>
      <c r="B47" s="34"/>
      <c r="C47" s="49"/>
      <c r="D47" s="66">
        <f>D45+D46</f>
        <v>0</v>
      </c>
    </row>
    <row r="48" spans="1:4" x14ac:dyDescent="0.25">
      <c r="A48" s="44"/>
      <c r="B48" s="34"/>
      <c r="C48" s="49"/>
      <c r="D48" s="62"/>
    </row>
    <row r="49" spans="1:4" ht="13.5" thickBot="1" x14ac:dyDescent="0.35">
      <c r="A49" s="50"/>
      <c r="B49" s="46"/>
      <c r="C49" s="47" t="s">
        <v>191</v>
      </c>
      <c r="D49" s="64">
        <f>D43-D47</f>
        <v>0</v>
      </c>
    </row>
    <row r="51" spans="1:4" ht="13" thickBot="1" x14ac:dyDescent="0.3">
      <c r="A51" s="34"/>
      <c r="B51" s="34"/>
    </row>
    <row r="52" spans="1:4" ht="13" x14ac:dyDescent="0.3">
      <c r="A52" s="39" t="s">
        <v>183</v>
      </c>
      <c r="B52" s="40" t="s">
        <v>192</v>
      </c>
      <c r="C52" s="41" t="s">
        <v>185</v>
      </c>
      <c r="D52" s="61"/>
    </row>
    <row r="53" spans="1:4" ht="13" thickBot="1" x14ac:dyDescent="0.3">
      <c r="A53" s="44"/>
      <c r="B53" s="34"/>
      <c r="C53" s="43"/>
      <c r="D53" s="62"/>
    </row>
    <row r="54" spans="1:4" ht="13" thickBot="1" x14ac:dyDescent="0.3">
      <c r="A54" s="44" t="s">
        <v>187</v>
      </c>
      <c r="B54" s="34" t="s">
        <v>202</v>
      </c>
      <c r="C54" s="43" t="s">
        <v>203</v>
      </c>
      <c r="D54" s="75"/>
    </row>
    <row r="55" spans="1:4" ht="13" thickBot="1" x14ac:dyDescent="0.3">
      <c r="A55" s="44" t="s">
        <v>187</v>
      </c>
      <c r="B55" s="34" t="s">
        <v>204</v>
      </c>
      <c r="C55" s="43" t="s">
        <v>205</v>
      </c>
      <c r="D55" s="75"/>
    </row>
    <row r="56" spans="1:4" ht="13" thickBot="1" x14ac:dyDescent="0.3">
      <c r="A56" s="44" t="s">
        <v>187</v>
      </c>
      <c r="B56" s="34" t="s">
        <v>206</v>
      </c>
      <c r="C56" s="43" t="s">
        <v>207</v>
      </c>
      <c r="D56" s="75"/>
    </row>
    <row r="57" spans="1:4" ht="13" thickBot="1" x14ac:dyDescent="0.3">
      <c r="A57" s="44"/>
      <c r="B57" s="34"/>
      <c r="C57" s="43" t="s">
        <v>208</v>
      </c>
      <c r="D57" s="62">
        <f>SUM(D54:D56)</f>
        <v>0</v>
      </c>
    </row>
    <row r="58" spans="1:4" ht="13" thickBot="1" x14ac:dyDescent="0.3">
      <c r="A58" s="44" t="s">
        <v>187</v>
      </c>
      <c r="B58" s="34" t="s">
        <v>209</v>
      </c>
      <c r="C58" s="43" t="s">
        <v>210</v>
      </c>
      <c r="D58" s="75"/>
    </row>
    <row r="59" spans="1:4" ht="13" thickBot="1" x14ac:dyDescent="0.3">
      <c r="A59" s="44" t="s">
        <v>187</v>
      </c>
      <c r="B59" s="34" t="s">
        <v>211</v>
      </c>
      <c r="C59" s="43" t="s">
        <v>212</v>
      </c>
      <c r="D59" s="75"/>
    </row>
    <row r="60" spans="1:4" ht="13" thickBot="1" x14ac:dyDescent="0.3">
      <c r="A60" s="44" t="s">
        <v>187</v>
      </c>
      <c r="B60" s="34" t="s">
        <v>213</v>
      </c>
      <c r="C60" s="43" t="s">
        <v>214</v>
      </c>
      <c r="D60" s="75"/>
    </row>
    <row r="61" spans="1:4" x14ac:dyDescent="0.25">
      <c r="A61" s="44"/>
      <c r="B61" s="34"/>
      <c r="C61" s="43" t="s">
        <v>208</v>
      </c>
      <c r="D61" s="62">
        <f>SUM(D58:D60)</f>
        <v>0</v>
      </c>
    </row>
    <row r="62" spans="1:4" x14ac:dyDescent="0.25">
      <c r="A62" s="42"/>
      <c r="B62" s="43"/>
      <c r="C62" s="43"/>
      <c r="D62" s="65">
        <f>D57+D61</f>
        <v>0</v>
      </c>
    </row>
    <row r="63" spans="1:4" x14ac:dyDescent="0.25">
      <c r="A63" s="42"/>
      <c r="B63" s="43"/>
      <c r="C63" s="43"/>
      <c r="D63" s="62"/>
    </row>
    <row r="64" spans="1:4" x14ac:dyDescent="0.25">
      <c r="A64" s="44" t="s">
        <v>190</v>
      </c>
      <c r="B64" s="34">
        <v>14</v>
      </c>
      <c r="C64" s="111" t="s">
        <v>266</v>
      </c>
      <c r="D64" s="63">
        <f>'(A) Year End Statement'!G45</f>
        <v>0</v>
      </c>
    </row>
    <row r="65" spans="1:4" x14ac:dyDescent="0.25">
      <c r="A65" s="44" t="s">
        <v>190</v>
      </c>
      <c r="B65" s="51">
        <v>15</v>
      </c>
      <c r="C65" s="111" t="s">
        <v>267</v>
      </c>
      <c r="D65" s="63" t="e">
        <f>'(A) Year End Statement'!G47</f>
        <v>#VALUE!</v>
      </c>
    </row>
    <row r="66" spans="1:4" x14ac:dyDescent="0.25">
      <c r="A66" s="44"/>
      <c r="B66" s="34"/>
      <c r="C66" s="43"/>
      <c r="D66" s="66" t="e">
        <f>D64+D65</f>
        <v>#VALUE!</v>
      </c>
    </row>
    <row r="67" spans="1:4" x14ac:dyDescent="0.25">
      <c r="A67" s="44"/>
      <c r="B67" s="34"/>
      <c r="C67" s="43"/>
      <c r="D67" s="62"/>
    </row>
    <row r="68" spans="1:4" ht="13.5" thickBot="1" x14ac:dyDescent="0.35">
      <c r="A68" s="50"/>
      <c r="B68" s="46"/>
      <c r="C68" s="47" t="s">
        <v>191</v>
      </c>
      <c r="D68" s="64" t="e">
        <f>D62+D66</f>
        <v>#VALUE!</v>
      </c>
    </row>
    <row r="69" spans="1:4" x14ac:dyDescent="0.25">
      <c r="A69" s="34"/>
      <c r="B69" s="34"/>
    </row>
    <row r="70" spans="1:4" ht="13" thickBot="1" x14ac:dyDescent="0.3">
      <c r="A70" s="34"/>
      <c r="B70" s="34"/>
    </row>
    <row r="71" spans="1:4" ht="13" x14ac:dyDescent="0.3">
      <c r="A71" s="39" t="s">
        <v>183</v>
      </c>
      <c r="B71" s="40" t="s">
        <v>192</v>
      </c>
      <c r="C71" s="41" t="s">
        <v>185</v>
      </c>
      <c r="D71" s="61"/>
    </row>
    <row r="72" spans="1:4" ht="13.5" thickBot="1" x14ac:dyDescent="0.35">
      <c r="A72" s="52"/>
      <c r="B72" s="53"/>
      <c r="C72" s="48"/>
      <c r="D72" s="62"/>
    </row>
    <row r="73" spans="1:4" ht="13" thickBot="1" x14ac:dyDescent="0.3">
      <c r="A73" s="44" t="s">
        <v>187</v>
      </c>
      <c r="B73" s="34" t="s">
        <v>215</v>
      </c>
      <c r="C73" s="43" t="s">
        <v>216</v>
      </c>
      <c r="D73" s="75"/>
    </row>
    <row r="74" spans="1:4" x14ac:dyDescent="0.25">
      <c r="A74" s="44"/>
      <c r="B74" s="34"/>
      <c r="C74" s="43"/>
      <c r="D74" s="62"/>
    </row>
    <row r="75" spans="1:4" x14ac:dyDescent="0.25">
      <c r="A75" s="44" t="s">
        <v>190</v>
      </c>
      <c r="B75" s="34">
        <v>10</v>
      </c>
      <c r="C75" s="43" t="s">
        <v>36</v>
      </c>
      <c r="D75" s="63">
        <f>'(A) Year End Statement'!G33</f>
        <v>0</v>
      </c>
    </row>
    <row r="76" spans="1:4" x14ac:dyDescent="0.25">
      <c r="A76" s="44"/>
      <c r="B76" s="34"/>
      <c r="C76" s="43"/>
      <c r="D76" s="62"/>
    </row>
    <row r="77" spans="1:4" ht="13.5" thickBot="1" x14ac:dyDescent="0.35">
      <c r="A77" s="50"/>
      <c r="B77" s="46"/>
      <c r="C77" s="47" t="s">
        <v>191</v>
      </c>
      <c r="D77" s="64">
        <f>D73-D75</f>
        <v>0</v>
      </c>
    </row>
    <row r="79" spans="1:4" ht="13" thickBot="1" x14ac:dyDescent="0.3">
      <c r="A79" s="34"/>
      <c r="B79" s="34"/>
    </row>
    <row r="80" spans="1:4" ht="13" x14ac:dyDescent="0.3">
      <c r="A80" s="39" t="s">
        <v>183</v>
      </c>
      <c r="B80" s="40" t="s">
        <v>192</v>
      </c>
      <c r="C80" s="41" t="s">
        <v>185</v>
      </c>
      <c r="D80" s="61"/>
    </row>
    <row r="81" spans="1:4" ht="13.5" thickBot="1" x14ac:dyDescent="0.35">
      <c r="A81" s="52"/>
      <c r="B81" s="53"/>
      <c r="C81" s="48"/>
      <c r="D81" s="62"/>
    </row>
    <row r="82" spans="1:4" ht="13" thickBot="1" x14ac:dyDescent="0.3">
      <c r="A82" s="44" t="s">
        <v>187</v>
      </c>
      <c r="B82" s="34" t="s">
        <v>217</v>
      </c>
      <c r="C82" s="43" t="s">
        <v>218</v>
      </c>
      <c r="D82" s="75"/>
    </row>
    <row r="83" spans="1:4" ht="13" thickBot="1" x14ac:dyDescent="0.3">
      <c r="A83" s="44" t="s">
        <v>187</v>
      </c>
      <c r="B83" s="34" t="s">
        <v>219</v>
      </c>
      <c r="C83" s="43" t="s">
        <v>220</v>
      </c>
      <c r="D83" s="75"/>
    </row>
    <row r="84" spans="1:4" x14ac:dyDescent="0.25">
      <c r="A84" s="44"/>
      <c r="B84" s="34"/>
      <c r="C84" s="43"/>
      <c r="D84" s="67">
        <f>D82+D83</f>
        <v>0</v>
      </c>
    </row>
    <row r="85" spans="1:4" x14ac:dyDescent="0.25">
      <c r="A85" s="44"/>
      <c r="B85" s="34"/>
      <c r="C85" s="43"/>
      <c r="D85" s="62"/>
    </row>
    <row r="86" spans="1:4" x14ac:dyDescent="0.25">
      <c r="A86" s="44" t="s">
        <v>190</v>
      </c>
      <c r="B86" s="34">
        <v>9</v>
      </c>
      <c r="C86" s="111" t="s">
        <v>263</v>
      </c>
      <c r="D86" s="63">
        <f>'(A) Year End Statement'!G30</f>
        <v>0</v>
      </c>
    </row>
    <row r="87" spans="1:4" x14ac:dyDescent="0.25">
      <c r="A87" s="44"/>
      <c r="B87" s="34"/>
      <c r="C87" s="43"/>
      <c r="D87" s="62"/>
    </row>
    <row r="88" spans="1:4" ht="13.5" thickBot="1" x14ac:dyDescent="0.35">
      <c r="A88" s="50"/>
      <c r="B88" s="46"/>
      <c r="C88" s="47" t="s">
        <v>191</v>
      </c>
      <c r="D88" s="64">
        <f>D84-D86</f>
        <v>0</v>
      </c>
    </row>
    <row r="89" spans="1:4" ht="13" x14ac:dyDescent="0.3">
      <c r="A89" s="34"/>
      <c r="B89" s="34"/>
      <c r="C89" s="48"/>
    </row>
    <row r="90" spans="1:4" ht="13" thickBot="1" x14ac:dyDescent="0.3"/>
    <row r="91" spans="1:4" ht="13.5" thickBot="1" x14ac:dyDescent="0.35">
      <c r="A91" s="54" t="s">
        <v>221</v>
      </c>
      <c r="B91" s="55"/>
      <c r="C91" s="56"/>
      <c r="D91" s="57" t="e">
        <f>+D14+D27+D36+D49+D68+D77+D88</f>
        <v>#VALUE!</v>
      </c>
    </row>
  </sheetData>
  <sheetProtection formatCells="0" formatColumns="0" formatRows="0" insertColumns="0" insertRows="0" insertHyperlinks="0" deleteColumns="0" deleteRows="0" selectLockedCells="1" sort="0" autoFilter="0" pivotTables="0"/>
  <mergeCells count="3">
    <mergeCell ref="A1:D1"/>
    <mergeCell ref="A2:D2"/>
    <mergeCell ref="A3:D3"/>
  </mergeCells>
  <phoneticPr fontId="14" type="noConversion"/>
  <pageMargins left="0.74803149606299213" right="0.74803149606299213" top="0.98425196850393704" bottom="0.98425196850393704" header="0.51181102362204722" footer="0.51181102362204722"/>
  <pageSetup paperSize="9" scale="59" orientation="portrait" r:id="rId1"/>
  <headerFooter alignWithMargins="0">
    <oddHeader>&amp;R&amp;"Arial,Bold"&amp;11Appendix B</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917BF2E65A01458C8572B710C39C45" ma:contentTypeVersion="17" ma:contentTypeDescription="Create a new document." ma:contentTypeScope="" ma:versionID="fedd822f53f36426ea864d09f4cb1633">
  <xsd:schema xmlns:xsd="http://www.w3.org/2001/XMLSchema" xmlns:xs="http://www.w3.org/2001/XMLSchema" xmlns:p="http://schemas.microsoft.com/office/2006/metadata/properties" xmlns:ns2="962316f4-5d4e-44a8-a5ef-32b9ccfcf81e" xmlns:ns3="bbfdf82c-52d2-4d4d-96ea-a7a5fb009161" targetNamespace="http://schemas.microsoft.com/office/2006/metadata/properties" ma:root="true" ma:fieldsID="559cea5092ae6338ec125e87e26706ba" ns2:_="" ns3:_="">
    <xsd:import namespace="962316f4-5d4e-44a8-a5ef-32b9ccfcf81e"/>
    <xsd:import namespace="bbfdf82c-52d2-4d4d-96ea-a7a5fb00916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element ref="ns3: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316f4-5d4e-44a8-a5ef-32b9ccfcf8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359590d-4980-4a2f-aed4-1319437f1000}" ma:internalName="TaxCatchAll" ma:showField="CatchAllData" ma:web="962316f4-5d4e-44a8-a5ef-32b9ccfcf8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df82c-52d2-4d4d-96ea-a7a5fb00916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75d32d0-dd38-4d2f-b4b0-3860cb1feb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Order0" ma:index="24" nillable="true" ma:displayName="Order" ma:format="Dropdown" ma:internalName="Order0"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fdf82c-52d2-4d4d-96ea-a7a5fb009161">
      <Terms xmlns="http://schemas.microsoft.com/office/infopath/2007/PartnerControls"/>
    </lcf76f155ced4ddcb4097134ff3c332f>
    <TaxCatchAll xmlns="962316f4-5d4e-44a8-a5ef-32b9ccfcf81e" xsi:nil="true"/>
    <Order0 xmlns="bbfdf82c-52d2-4d4d-96ea-a7a5fb009161" xsi:nil="true"/>
  </documentManagement>
</p:properties>
</file>

<file path=customXml/itemProps1.xml><?xml version="1.0" encoding="utf-8"?>
<ds:datastoreItem xmlns:ds="http://schemas.openxmlformats.org/officeDocument/2006/customXml" ds:itemID="{424ABE18-B4AB-45DF-9778-1C714B3F7747}">
  <ds:schemaRefs>
    <ds:schemaRef ds:uri="http://schemas.microsoft.com/sharepoint/v3/contenttype/forms"/>
  </ds:schemaRefs>
</ds:datastoreItem>
</file>

<file path=customXml/itemProps2.xml><?xml version="1.0" encoding="utf-8"?>
<ds:datastoreItem xmlns:ds="http://schemas.openxmlformats.org/officeDocument/2006/customXml" ds:itemID="{6CA0492D-61EE-42C3-BC66-233BC8552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2316f4-5d4e-44a8-a5ef-32b9ccfcf81e"/>
    <ds:schemaRef ds:uri="bbfdf82c-52d2-4d4d-96ea-a7a5fb009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CA7B8E-85FF-4DF1-A867-C3652B628A5A}">
  <ds:schemaRefs>
    <ds:schemaRef ds:uri="http://schemas.microsoft.com/office/2006/metadata/properties"/>
    <ds:schemaRef ds:uri="http://schemas.microsoft.com/office/infopath/2007/PartnerControls"/>
    <ds:schemaRef ds:uri="bbfdf82c-52d2-4d4d-96ea-a7a5fb009161"/>
    <ds:schemaRef ds:uri="962316f4-5d4e-44a8-a5ef-32b9ccfcf8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 Year End Statement</vt:lpstr>
      <vt:lpstr>A(1) Cap Exp Accruals (Cred)</vt:lpstr>
      <vt:lpstr>A(2) Rev Exp Accruals (Cred)</vt:lpstr>
      <vt:lpstr>A(3) Income Accruals (Debt)</vt:lpstr>
      <vt:lpstr>A(4) Prepayments</vt:lpstr>
      <vt:lpstr>A(5) Income in Advance</vt:lpstr>
      <vt:lpstr>A(6) Payroll Control</vt:lpstr>
      <vt:lpstr>(B) STB-Year End Rec</vt:lpstr>
      <vt:lpstr>Accruals</vt:lpstr>
      <vt:lpstr>'(A) Year End Statement'!Print_Area</vt:lpstr>
      <vt:lpstr>'(B) STB-Year End Rec'!Print_Area</vt:lpstr>
      <vt:lpstr>'A(1) Cap Exp Accruals (Cred)'!Print_Area</vt:lpstr>
      <vt:lpstr>'A(2) Rev Exp Accruals (Cred)'!Print_Area</vt:lpstr>
      <vt:lpstr>'A(3) Income Accruals (Debt)'!Print_Area</vt:lpstr>
      <vt:lpstr>'A(4) Prepayments'!Print_Area</vt:lpstr>
      <vt:lpstr>'A(5) Income in Advance'!Print_Area</vt:lpstr>
      <vt:lpstr>'A(6) Payroll Control'!Print_Area</vt:lpstr>
    </vt:vector>
  </TitlesOfParts>
  <Manager/>
  <Company>London Borough Of Hillingdon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kjassal</dc:creator>
  <cp:keywords/>
  <dc:description/>
  <cp:lastModifiedBy>Davinder Devgon</cp:lastModifiedBy>
  <cp:revision/>
  <cp:lastPrinted>2023-11-17T13:26:45Z</cp:lastPrinted>
  <dcterms:created xsi:type="dcterms:W3CDTF">2008-12-29T11:29:45Z</dcterms:created>
  <dcterms:modified xsi:type="dcterms:W3CDTF">2024-01-08T17:25:40Z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8edf35-91ea-44e1-afab-38c462b39a0c_Enabled">
    <vt:lpwstr>true</vt:lpwstr>
  </property>
  <property fmtid="{D5CDD505-2E9C-101B-9397-08002B2CF9AE}" pid="3" name="MSIP_Label_7a8edf35-91ea-44e1-afab-38c462b39a0c_SetDate">
    <vt:lpwstr>2020-11-19T14:27:32Z</vt:lpwstr>
  </property>
  <property fmtid="{D5CDD505-2E9C-101B-9397-08002B2CF9AE}" pid="4" name="MSIP_Label_7a8edf35-91ea-44e1-afab-38c462b39a0c_Method">
    <vt:lpwstr>Standard</vt:lpwstr>
  </property>
  <property fmtid="{D5CDD505-2E9C-101B-9397-08002B2CF9AE}" pid="5" name="MSIP_Label_7a8edf35-91ea-44e1-afab-38c462b39a0c_Name">
    <vt:lpwstr>Official</vt:lpwstr>
  </property>
  <property fmtid="{D5CDD505-2E9C-101B-9397-08002B2CF9AE}" pid="6" name="MSIP_Label_7a8edf35-91ea-44e1-afab-38c462b39a0c_SiteId">
    <vt:lpwstr>aaacb679-c381-48fb-b320-f9d581ee948f</vt:lpwstr>
  </property>
  <property fmtid="{D5CDD505-2E9C-101B-9397-08002B2CF9AE}" pid="7" name="MSIP_Label_7a8edf35-91ea-44e1-afab-38c462b39a0c_ActionId">
    <vt:lpwstr>164cec5c-3fb5-431d-b053-ba2dcfdca233</vt:lpwstr>
  </property>
  <property fmtid="{D5CDD505-2E9C-101B-9397-08002B2CF9AE}" pid="8" name="MSIP_Label_7a8edf35-91ea-44e1-afab-38c462b39a0c_ContentBits">
    <vt:lpwstr>0</vt:lpwstr>
  </property>
  <property fmtid="{D5CDD505-2E9C-101B-9397-08002B2CF9AE}" pid="9" name="ContentTypeId">
    <vt:lpwstr>0x010100CA917BF2E65A01458C8572B710C39C45</vt:lpwstr>
  </property>
  <property fmtid="{D5CDD505-2E9C-101B-9397-08002B2CF9AE}" pid="10" name="Order">
    <vt:r8>100</vt:r8>
  </property>
  <property fmtid="{D5CDD505-2E9C-101B-9397-08002B2CF9AE}" pid="11" name="MediaServiceImageTags">
    <vt:lpwstr/>
  </property>
</Properties>
</file>